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Neva\Downloads\"/>
    </mc:Choice>
  </mc:AlternateContent>
  <xr:revisionPtr revIDLastSave="0" documentId="13_ncr:1_{096FFFBD-2F04-45C1-8743-CD90AF175A30}" xr6:coauthVersionLast="47" xr6:coauthVersionMax="47" xr10:uidLastSave="{00000000-0000-0000-0000-000000000000}"/>
  <bookViews>
    <workbookView xWindow="-110" yWindow="-110" windowWidth="38620" windowHeight="21100" xr2:uid="{00000000-000D-0000-FFFF-FFFF00000000}"/>
  </bookViews>
  <sheets>
    <sheet name="TROŠKOVNIK" sheetId="1" r:id="rId1"/>
  </sheets>
  <definedNames>
    <definedName name="_xlnm.Print_Area" localSheetId="0">TROŠKOVNIK!$A$1:$G$134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4" i="1" l="1"/>
  <c r="G115" i="1" s="1"/>
  <c r="G121" i="1" s="1"/>
  <c r="G110" i="1"/>
  <c r="G108" i="1"/>
  <c r="G107" i="1"/>
  <c r="G102" i="1"/>
  <c r="G100" i="1"/>
  <c r="G98" i="1"/>
  <c r="G96" i="1"/>
  <c r="G94" i="1"/>
  <c r="G93" i="1"/>
  <c r="G90" i="1"/>
  <c r="G89" i="1"/>
  <c r="G84" i="1"/>
  <c r="G82" i="1"/>
  <c r="G80" i="1"/>
  <c r="G78" i="1"/>
  <c r="G76" i="1"/>
  <c r="G85" i="1" l="1"/>
  <c r="G118" i="1" s="1"/>
  <c r="G111" i="1"/>
  <c r="G120" i="1" s="1"/>
  <c r="G103" i="1"/>
  <c r="G119" i="1" s="1"/>
  <c r="F122" i="1" l="1"/>
  <c r="G126" i="1" s="1"/>
  <c r="G57" i="1" l="1"/>
  <c r="G29" i="1" l="1"/>
  <c r="G41" i="1"/>
  <c r="G40" i="1"/>
  <c r="G25" i="1" l="1"/>
  <c r="G14" i="1"/>
  <c r="G54" i="1"/>
  <c r="G50" i="1"/>
  <c r="G45" i="1"/>
  <c r="G15" i="1" l="1"/>
  <c r="G61" i="1" s="1"/>
  <c r="G58" i="1"/>
  <c r="G65" i="1" s="1"/>
  <c r="G51" i="1"/>
  <c r="G64" i="1" s="1"/>
  <c r="G27" i="1"/>
  <c r="G43" i="1"/>
  <c r="G37" i="1"/>
  <c r="G36" i="1"/>
  <c r="G46" i="1" l="1"/>
  <c r="G63" i="1" s="1"/>
  <c r="G18" i="1"/>
  <c r="G31" i="1" l="1"/>
  <c r="G22" i="1"/>
  <c r="G20" i="1"/>
  <c r="G32" i="1" l="1"/>
  <c r="G62" i="1" s="1"/>
  <c r="G66" i="1" s="1"/>
  <c r="G125" i="1" s="1"/>
  <c r="G127" i="1" s="1"/>
  <c r="G128" i="1" l="1"/>
  <c r="G129" i="1" s="1"/>
</calcChain>
</file>

<file path=xl/sharedStrings.xml><?xml version="1.0" encoding="utf-8"?>
<sst xmlns="http://schemas.openxmlformats.org/spreadsheetml/2006/main" count="226" uniqueCount="99">
  <si>
    <t>1.</t>
  </si>
  <si>
    <t>a'</t>
  </si>
  <si>
    <t>2.</t>
  </si>
  <si>
    <t>3.</t>
  </si>
  <si>
    <t>4.</t>
  </si>
  <si>
    <t>5.</t>
  </si>
  <si>
    <t>TROŠKOVNIK</t>
  </si>
  <si>
    <t>Ponuditelj:</t>
  </si>
  <si>
    <t>kom</t>
  </si>
  <si>
    <t>6.</t>
  </si>
  <si>
    <t>SVEUKUPNO</t>
  </si>
  <si>
    <t>PDV (25%)</t>
  </si>
  <si>
    <r>
      <t>m</t>
    </r>
    <r>
      <rPr>
        <vertAlign val="superscript"/>
        <sz val="11"/>
        <color theme="1"/>
        <rFont val="Tahoma"/>
        <family val="2"/>
      </rPr>
      <t>3</t>
    </r>
  </si>
  <si>
    <t>a) beton</t>
  </si>
  <si>
    <r>
      <t>m</t>
    </r>
    <r>
      <rPr>
        <vertAlign val="superscript"/>
        <sz val="11"/>
        <color theme="1"/>
        <rFont val="Tahoma"/>
        <family val="2"/>
        <charset val="238"/>
      </rPr>
      <t>3</t>
    </r>
  </si>
  <si>
    <t>b) oplata</t>
  </si>
  <si>
    <r>
      <t>m</t>
    </r>
    <r>
      <rPr>
        <vertAlign val="superscript"/>
        <sz val="11"/>
        <color theme="1"/>
        <rFont val="Tahoma"/>
        <family val="2"/>
        <charset val="238"/>
      </rPr>
      <t>2</t>
    </r>
  </si>
  <si>
    <t>kg</t>
  </si>
  <si>
    <t>ŽUPANIJSKA LUČKA UPRAVA KRK</t>
  </si>
  <si>
    <t>Trg bana Josipa Jelačića 5</t>
  </si>
  <si>
    <t>51500 Krk</t>
  </si>
  <si>
    <t>I.</t>
  </si>
  <si>
    <t xml:space="preserve">ZEMLJANI RADOVI - ukupno </t>
  </si>
  <si>
    <t xml:space="preserve">ZEMLJANI RADOVI </t>
  </si>
  <si>
    <t>II.</t>
  </si>
  <si>
    <t xml:space="preserve">BETONSKI RADOVI </t>
  </si>
  <si>
    <t xml:space="preserve">BETONSKI RADOVI - ukupno </t>
  </si>
  <si>
    <t>III.</t>
  </si>
  <si>
    <t xml:space="preserve">ARMIRAČKI RADOVI </t>
  </si>
  <si>
    <r>
      <t>Dobava, rezanje, savijanje i ugradnja betonskog željeza na predviđena mjesta u svim arm. betonskim monolitnim konstrukcijama. Svaku eventualnu izmjenu treba odobriti projektant građevine i nadzorni inženjer. Betoniranja armirano betonskih konstrukcija vršiti nakon verifikacije nadzornog inženjera. Ugrađeno željezo obračunati će se na temelju stvarno ugrađenog željeza. Obračun po kg stvarno ugrađenog željeza. Aproksimativno količine željeza: betonsko željezo 100 kg/m</t>
    </r>
    <r>
      <rPr>
        <vertAlign val="superscript"/>
        <sz val="11"/>
        <rFont val="Tahoma"/>
        <family val="2"/>
      </rPr>
      <t>3</t>
    </r>
    <r>
      <rPr>
        <sz val="11"/>
        <rFont val="Tahoma"/>
        <family val="2"/>
      </rPr>
      <t xml:space="preserve"> ugrađenog betona. 
</t>
    </r>
  </si>
  <si>
    <t xml:space="preserve">ARMIRAČKI RADOVI - ukupno </t>
  </si>
  <si>
    <t>IV.</t>
  </si>
  <si>
    <t xml:space="preserve">ZEMLJANI RADOVI  </t>
  </si>
  <si>
    <t xml:space="preserve">BETONSKI RADOVI  </t>
  </si>
  <si>
    <t xml:space="preserve">PRIPREMNI RADOVI </t>
  </si>
  <si>
    <r>
      <t>m</t>
    </r>
    <r>
      <rPr>
        <vertAlign val="superscript"/>
        <sz val="11"/>
        <color theme="1"/>
        <rFont val="Tahoma"/>
        <family val="2"/>
      </rPr>
      <t>2</t>
    </r>
  </si>
  <si>
    <t xml:space="preserve">PRIPREMNI RADOVI - ukupno </t>
  </si>
  <si>
    <r>
      <t>Strojno-ručno pažljivo rušenje postojećeg oštećenog kameno-betonskog zida. Kamen sačuvati radi ponovne ugradnje u kameni zid. U cijenu uključen ukrcaj i odvoz materijala na deponiju do 20 km. Jediničnom cijenom obuhvaćen je sav rad, materijal, pomoćna sredstva i transport za izvršenje stavke. 
Obračun po m</t>
    </r>
    <r>
      <rPr>
        <vertAlign val="superscript"/>
        <sz val="11"/>
        <rFont val="Tahoma"/>
        <family val="2"/>
      </rPr>
      <t>3</t>
    </r>
    <r>
      <rPr>
        <sz val="11"/>
        <rFont val="Tahoma"/>
        <family val="2"/>
      </rPr>
      <t>.</t>
    </r>
  </si>
  <si>
    <t>Iskop kamenog nasipa za temelj nove betonske obloge postojećeg obalnog zida. Iskop nasipa izvodi se da bi se očistilo područje za buduću nožicu nove betonske obloge. Dubina iskopa je do kote –0,40 m od postojećeg dna, uz naročitu pažnju da se postojeća obalna konstrukcija gata od kamenih blokova ne bi eventualno podlokala.</t>
  </si>
  <si>
    <r>
      <t>U jediničnoj cijeni sadržan je sav potreban materijal i rad na iskopu i deponiranju materijala na mjesto prema odredbi nadzornog inženjera, te sva pripomoć ronioca i troškovi plovnog objekta. Obračun po m</t>
    </r>
    <r>
      <rPr>
        <vertAlign val="superscript"/>
        <sz val="11"/>
        <color theme="1"/>
        <rFont val="Tahoma"/>
        <family val="2"/>
      </rPr>
      <t>3</t>
    </r>
    <r>
      <rPr>
        <sz val="11"/>
        <color theme="1"/>
        <rFont val="Tahoma"/>
        <family val="2"/>
      </rPr>
      <t xml:space="preserve"> iskopanog materijala.</t>
    </r>
  </si>
  <si>
    <r>
      <t>Zatrpavanje prostora iza kameno-betonskog zida. Zatrpavanje  čistim kamenim materijalom uz planiranje i nabijanje. Nasip se izvodi s platoa gata nakon izrađenog kameno-betonskog zida. 
U jediničnoj cijeni obračunat sav rad i materijal na dobavi, dopremi i nasipa od čistog kamenog materijala.
Obračun po m</t>
    </r>
    <r>
      <rPr>
        <vertAlign val="superscript"/>
        <sz val="11"/>
        <color theme="1"/>
        <rFont val="Tahoma"/>
        <family val="2"/>
      </rPr>
      <t>3</t>
    </r>
    <r>
      <rPr>
        <sz val="11"/>
        <color theme="1"/>
        <rFont val="Tahoma"/>
        <family val="2"/>
        <charset val="238"/>
      </rPr>
      <t xml:space="preserve"> nasipanog materijala.            </t>
    </r>
  </si>
  <si>
    <r>
      <t>Zatrpavanje prostora ispred nožice obalnog zida. Za izradu nasipa upotrijebiti će se čisti kamen veličine 15 - 50 kg. Kamen mora biti čist, bez primjesa zemlje, gline i sl. Po završetku nasipavanja potrebno je izvesti grubo planiranje. 
U jediničnoj cijeni obračunat sav rad i materijal na dobavi, dopremi i nasipa od čistog kamenog materijala.
Obračun po m</t>
    </r>
    <r>
      <rPr>
        <vertAlign val="superscript"/>
        <sz val="11"/>
        <color theme="1"/>
        <rFont val="Tahoma"/>
        <family val="2"/>
      </rPr>
      <t>3</t>
    </r>
    <r>
      <rPr>
        <sz val="11"/>
        <color theme="1"/>
        <rFont val="Tahoma"/>
        <family val="2"/>
      </rPr>
      <t xml:space="preserve"> nasipanog materijala temeljem geodetskog snimka prije i poslije izgrađenog nasipa</t>
    </r>
  </si>
  <si>
    <t>a)</t>
  </si>
  <si>
    <t>beton</t>
  </si>
  <si>
    <t>b)</t>
  </si>
  <si>
    <t>kamen</t>
  </si>
  <si>
    <r>
      <t>m</t>
    </r>
    <r>
      <rPr>
        <vertAlign val="superscript"/>
        <sz val="11"/>
        <color theme="1"/>
        <rFont val="Tahoma"/>
        <family val="2"/>
      </rPr>
      <t>1</t>
    </r>
  </si>
  <si>
    <r>
      <t>Dobava, doprema i strojno-ručna ugradnja sloja jalovine radi poravnanja terena uz zid (drobljeni kameni materijal 0-16 mm) u debljini sloja od 10 cm s planiranjem i valjanjem.  Obračun po m</t>
    </r>
    <r>
      <rPr>
        <vertAlign val="superscript"/>
        <sz val="11"/>
        <color theme="1"/>
        <rFont val="Tahoma"/>
        <family val="2"/>
      </rPr>
      <t>3</t>
    </r>
    <r>
      <rPr>
        <sz val="11"/>
        <color theme="1"/>
        <rFont val="Tahoma"/>
        <family val="2"/>
      </rPr>
      <t>.</t>
    </r>
  </si>
  <si>
    <r>
      <t>Podmorsko čišćenje nakupine materijala ispred nožice obalnog zida, uklanjanje betonske ispune temelja obalnog zida. Sastav nakupine je materijal iz nasipa, dijelovi urušene betonske plombe, kao i kameni elementi iz nosive stukture obalnog zida. 
U jediničnoj cijeni sadržani su sva potrebna sredstva, materijal i rad na uklanjanju i deponiranju materijala, kao i odvoz materijala na trajni deponij prema odredbi nadzornog inženjera.
Obračun po m</t>
    </r>
    <r>
      <rPr>
        <vertAlign val="superscript"/>
        <sz val="11"/>
        <rFont val="Tahoma"/>
        <family val="2"/>
      </rPr>
      <t>3</t>
    </r>
    <r>
      <rPr>
        <sz val="11"/>
        <rFont val="Tahoma"/>
        <family val="2"/>
      </rPr>
      <t xml:space="preserve"> uklonjenog  materijala.</t>
    </r>
  </si>
  <si>
    <t>Na dijelu postojećeg gata potrebno je ukloniti dvije kamene poklopnice, dim. 0,80 m x 0,80 m x 0,40 m, s vezivnim slojem morta, sve do zdrave betonske podloge. Odvajanje poklopnica izvesti ručnim pneumatskim alatom uz posebnu pažnju da se pri tome kameni elementi (vidljivo lice kamenog bloka) ne oštete. Sačuvane poklopnice predviđene su za ponovnu ugradnju u sklopu kamenog popločenja. Sve kamene blokove potrebno je nakon skidanja očistiti vodenim mlazom te ih deponirati prema uputama nadzornog inženjera. Također potrebno je jednu kamenu poklopnicu izvaditi iz mora neposredno uz rivu.
U jediničnoj cijeni sadržan sav potreban rad i materijal na skidanju i čišćenju kamenih blokova te odvozu i deponiranju na mjesto prema odredbi nadzornog inženjera.
Obračun po m' demontiranih kamenih blokova.</t>
  </si>
  <si>
    <t xml:space="preserve">Bušenje rupa, pod morem, Ф20 mm na razmacima 30 cm prema dolje pod kutem od 45°. Bušenje na dubine od 30 cm te do ukupne dubine od 50 cm u postojeći betonski obalni zid. Nakon bušenja, rupe je potrebno očistiti od ostataka betona te nakon toga ugraditi sidra Ф14 mm. Prije ugradnje sidara, potrebno je izbušene rupe ispuniti epoksidnom smolom tip kao HIT-RE 500 prema uputama proizvođača. Količina armaturnog čelika nije uključena u cijenu, već je obračunata u posebnoj stavci. U jediničnu cijenu uključen je sav potreban rad, materijal i oprema za bušenje i čišćenje rupa te doprema i ugradnja sidara i epoksidne smole. Obračun po komadu ugrađenog sidra.
</t>
  </si>
  <si>
    <t xml:space="preserve">KAMENARSKI RADOVI </t>
  </si>
  <si>
    <r>
      <t>m</t>
    </r>
    <r>
      <rPr>
        <vertAlign val="superscript"/>
        <sz val="11"/>
        <rFont val="Tahoma"/>
        <family val="2"/>
      </rPr>
      <t>1</t>
    </r>
  </si>
  <si>
    <t xml:space="preserve">KAMENARSKI RADOVI - ukupno </t>
  </si>
  <si>
    <r>
      <t>Premazivanje spoja starog i novog betona SN vezom, neposredno prije postave kamenih ploča hodne površine. U jediničnu cijenu uključen je sav potreban rad, materijal i oprema za izvedbu stavke. Obračun po  m</t>
    </r>
    <r>
      <rPr>
        <vertAlign val="superscript"/>
        <sz val="11"/>
        <rFont val="Tahoma"/>
        <family val="2"/>
      </rPr>
      <t>2</t>
    </r>
    <r>
      <rPr>
        <sz val="11"/>
        <rFont val="Tahoma"/>
        <family val="2"/>
      </rPr>
      <t xml:space="preserve">.
</t>
    </r>
  </si>
  <si>
    <t>SANACIJA DIJELA OBALNOG ZIDA NA LUKOBRANU U LUCI STARA BAŠKA</t>
  </si>
  <si>
    <t xml:space="preserve">Napomena: U cijenu svake stavke uključiti sve ručne transporte materijala do mjesta izvođenja radova, te čišćenje gradilišta. Izvođač radova je dužan osigurati gradilišta za vrijeme izvođenja radova prema propisima zakona o zaštiti na radu, te drugim važećim zakonima i propisima. </t>
  </si>
  <si>
    <r>
      <t>IZRADA KAMENO-BETONSKOG ZIDA                                  Dobava, doprema, ugradnja, kamena za izradu kameno-betonskog zida (visina do 1,00m, debljina 40cm, obrađeni kamen jedno lice + beton između kamena razreda C 35/45) + kapa zida od betona C35/45, razreda izloženosti XS2 (beton s dodacima protiv djelovanja morske vode), deb. 8 cm). Kamenje za zid iskoristiti i obraditi postojeći kamen prethodno odložen na gradilišnu deponiju ili dobava novog kamena. U cijenu uključena dobava, doprema novog kamena ili po nalogu investitora ugradnja postojećeg kamena. Obračun po m</t>
    </r>
    <r>
      <rPr>
        <vertAlign val="superscript"/>
        <sz val="11"/>
        <color theme="1"/>
        <rFont val="Tahoma"/>
        <family val="2"/>
      </rPr>
      <t>3</t>
    </r>
    <r>
      <rPr>
        <sz val="11"/>
        <color theme="1"/>
        <rFont val="Tahoma"/>
        <family val="2"/>
      </rPr>
      <t xml:space="preserve"> betona, m</t>
    </r>
    <r>
      <rPr>
        <vertAlign val="superscript"/>
        <sz val="11"/>
        <color theme="1"/>
        <rFont val="Tahoma"/>
        <family val="2"/>
      </rPr>
      <t>2</t>
    </r>
    <r>
      <rPr>
        <sz val="11"/>
        <color theme="1"/>
        <rFont val="Tahoma"/>
        <family val="2"/>
      </rPr>
      <t xml:space="preserve"> kamenog zida.</t>
    </r>
  </si>
  <si>
    <r>
      <t>Sanacija betonske obloge nožice zida.             Izrada betonske obloge nožice obalnog zida ukupne dužine cca 300 cm, širine 25 cm, visine cca 60 cm u kalupnom betonu na samom mjestu i izrada temelja betonske obloge, visine 30 cm, prema nacrtu. Betoniranje se pod morem izvodi kontraktor postupkom pomoću betonske pumpe bez horizontalnih i vertikalnih prekida s nadvišenjem uz uklanjanje površinskog sloja betona debljine 30 cm nakon betoniranja. Beton zida je C35/45 i razreda izloženosti XS2. 
U jediničnoj cijeni ove stavke  obuhvaćena  je  priprema betona, transport do mjesta ugradbe, ugradnja, obrada te njega i zaštita betona, kao i odstranjivanje (štemanje) viška  ispranog betona, montaža i demontaža oplate. Također su obuhvaćeni troškovi ronioca te svi troškovi izrade, postavljanja, učvršćivanja, premještanja i demontiranja oplate kao i svi pomoćni radovi.
Armatura je obuhvaćena drugom stavkom. 
Obračun po m</t>
    </r>
    <r>
      <rPr>
        <vertAlign val="superscript"/>
        <sz val="11"/>
        <rFont val="Tahoma"/>
        <family val="2"/>
      </rPr>
      <t>3</t>
    </r>
    <r>
      <rPr>
        <sz val="11"/>
        <rFont val="Tahoma"/>
        <family val="2"/>
      </rPr>
      <t xml:space="preserve"> ugrađenog betona.	
Obračun po m</t>
    </r>
    <r>
      <rPr>
        <vertAlign val="superscript"/>
        <sz val="11"/>
        <rFont val="Tahoma"/>
        <family val="2"/>
      </rPr>
      <t>2</t>
    </r>
    <r>
      <rPr>
        <sz val="11"/>
        <rFont val="Tahoma"/>
        <family val="2"/>
      </rPr>
      <t xml:space="preserve"> izvedene oplate. 
</t>
    </r>
  </si>
  <si>
    <r>
      <t>UKLANJANJE OŠTEĆENIH KAMENIH PLOČA      U zoni oštećenih i polomljenih dijelova hodne površine, potrebno je izdvojiti kamene ploče, s vezivnim slojem morta, sve do zdrave betonske podloge (kamene ploče debljine 5 cm, cem.mort debljine 4 cm), te ih izvaditi, ukrcati i odvesti na deponiju udaljenu do 20 km.
U jediničnoj cijeni sadržan sav potreban rad i materijal na vađenju kamenih blokova, te odvozu i deponiranju.
Obračun po m</t>
    </r>
    <r>
      <rPr>
        <vertAlign val="superscript"/>
        <sz val="11"/>
        <color theme="1"/>
        <rFont val="Tahoma"/>
        <family val="2"/>
      </rPr>
      <t>2</t>
    </r>
    <r>
      <rPr>
        <sz val="11"/>
        <color theme="1"/>
        <rFont val="Tahoma"/>
        <family val="2"/>
      </rPr>
      <t xml:space="preserve"> uklonjenih kamenih ploča i očišćene podloge.</t>
    </r>
  </si>
  <si>
    <r>
      <t>Dobava, doprema i ugradnja novih kamenih ploča hodne površine. Polaganje novih kamenih ploča u flex ljepilo za kamenm (za vanjsku upotrebu) na rekonstruiranoj površini Gata. Rad obuhvaća pripremu i ugradnju kamenih ploča prema postojećim kotama i nagibima. Kamene ploče su debljine 8 cm. Poprečni pad gornje površine kamenih ploča iznosi 2,0 % sa usmjerenjem k moru. Reške se zapunjavaju masom za zalijevanje razdjelnica.
U jediničnoj cijeni sadržan je sav potreban rad i materijal na dopremi i ugradnji kamenih ploča kao i materijal za obradu fuga.
Obračun po m</t>
    </r>
    <r>
      <rPr>
        <vertAlign val="superscript"/>
        <sz val="11"/>
        <rFont val="Tahoma"/>
        <family val="2"/>
      </rPr>
      <t>2</t>
    </r>
    <r>
      <rPr>
        <sz val="11"/>
        <rFont val="Tahoma"/>
        <family val="2"/>
      </rPr>
      <t xml:space="preserve"> ugrađenih kamenih ploča.</t>
    </r>
  </si>
  <si>
    <t xml:space="preserve">dobava, doprema i ugradnja novih kamenih ploča deb. 8 cm (nove kamene ploče od kamena tipa kao Dolmit I klase ili jednakovrijedan), širine 30 cm, dužine 50 cm. </t>
  </si>
  <si>
    <t>V.</t>
  </si>
  <si>
    <t xml:space="preserve">PRIPREMNI RADOVI  </t>
  </si>
  <si>
    <t xml:space="preserve">Ugradnja kamenih poklopnica. Obloga gornje površine gata izvesti će se prethodno demontiranim, postojećim kamenim blokovima dimenzija cca 80*80*40 cm. Fuge su širine 1 cm. Postava blokova u cementni mort debljine 5 cm. Vanjski kut blokova je sa zaobljenim rubom. Fuge izvući s cementnim mortom omjera 1:2. 
U jediničnoj cijeni sadržan je sav potreban rad i materijal na dopremi i ugradnji kamenih poklopnica kao i materijal za obradu fuga.
Obračun po m' ugrađenih poklopnica.
</t>
  </si>
  <si>
    <t>betonsko željezo: RA 400/500, RA Ф14 mm, kvalitete B500.</t>
  </si>
  <si>
    <t>7.</t>
  </si>
  <si>
    <t>A.</t>
  </si>
  <si>
    <t>A. SANACIJA DIJELA OBALNOG ZIDA NA LUKOBRANU U LUCI STARA BAŠKA</t>
  </si>
  <si>
    <t>B. SANACIJA BETONSKE HODNE PLOČE U LUCI STARA BAŠKA</t>
  </si>
  <si>
    <t>A. UKUPNO</t>
  </si>
  <si>
    <t>B.</t>
  </si>
  <si>
    <t>SANACIJA BETONSKE HODNE PLOČE U LUCI STARA BAŠKA</t>
  </si>
  <si>
    <r>
      <t>Pažljivo ručno rušenje dijela postojećih betonskih obalnih temelja hodnih ploča. Betonske temelje potrebno je spustiti za cca. 20 cm kao oslonac za novu arm.bet ploču. Jediničnom cijenom obuhvaćen je sav rad, materijal, pomoćna sredstva i transport za izvršenje stavke. 
Obračun po m</t>
    </r>
    <r>
      <rPr>
        <vertAlign val="superscript"/>
        <sz val="11"/>
        <rFont val="Tahoma"/>
        <family val="2"/>
      </rPr>
      <t>3</t>
    </r>
    <r>
      <rPr>
        <sz val="11"/>
        <rFont val="Tahoma"/>
        <family val="2"/>
      </rPr>
      <t xml:space="preserve"> srušenog betona.</t>
    </r>
  </si>
  <si>
    <r>
      <t>Strojno-ručni iskop postojećeg zasipa iza obalne linije rive bez obzira na kategoriju terena. Iskop će se izvoditi sa obale. Iskopani materijal se odvozi na privremenu deponiju radi kasnijeg zatrpavanja. Jediničnom cijenom obuhvaćen je sav rad, materijal, pomoćna sredstva i transport za izvršavanje stavke. 
Obračun po m</t>
    </r>
    <r>
      <rPr>
        <vertAlign val="superscript"/>
        <sz val="11"/>
        <color theme="1"/>
        <rFont val="Tahoma"/>
        <family val="2"/>
      </rPr>
      <t>3</t>
    </r>
    <r>
      <rPr>
        <sz val="11"/>
        <color theme="1"/>
        <rFont val="Tahoma"/>
        <family val="2"/>
      </rPr>
      <t xml:space="preserve"> u sraslom stanju stvarno izvedenih radova. </t>
    </r>
  </si>
  <si>
    <r>
      <t>Dobava, doprema i ugradnja kamenog nasipa frakcije 100-500 mm (veći kamen). Nasip se ugrađuje ispod nove armirano betonske ploče u sloju debljine do 50 cm. Jedinična cijena stavke uključuje sav potreban rad, materijal i transporte za kompletnu izvedbu.
Obračun po m</t>
    </r>
    <r>
      <rPr>
        <vertAlign val="superscript"/>
        <sz val="11"/>
        <color theme="1"/>
        <rFont val="Tahoma"/>
        <family val="2"/>
      </rPr>
      <t>3</t>
    </r>
    <r>
      <rPr>
        <sz val="11"/>
        <color theme="1"/>
        <rFont val="Tahoma"/>
        <family val="2"/>
        <charset val="238"/>
      </rPr>
      <t xml:space="preserve"> stvarno izvedenih radova. 
</t>
    </r>
  </si>
  <si>
    <r>
      <t>Odvoz viška materijala iz iskopa na deponiju na udaljenosti do 20,0 km ili na mjesto koje odredi
nadzorni inženjer. U stavku je uračunat istovar i grubo planiranje materijala na mjesto istovara. 
Obračun po m</t>
    </r>
    <r>
      <rPr>
        <vertAlign val="superscript"/>
        <sz val="11"/>
        <color theme="1"/>
        <rFont val="Tahoma"/>
        <family val="2"/>
      </rPr>
      <t>3</t>
    </r>
    <r>
      <rPr>
        <sz val="11"/>
        <color theme="1"/>
        <rFont val="Tahoma"/>
        <family val="2"/>
      </rPr>
      <t xml:space="preserve"> stvarno odvezenog materijala (1,00 m3 x 1,25 rastresitost). </t>
    </r>
  </si>
  <si>
    <r>
      <t>Dobava, ugradnja i zaštita betona armirano betonskih temeljnih zidova u betonu C35/45, razreda izloženosti XS3 (beton s dodacima protiv djelovanja morske vode), sa svim potrebnim ukrućenjem. U cijenu uračunati potrebnu oplatu. Armatura obračunata posebnom stavkom. 
Obračun po m</t>
    </r>
    <r>
      <rPr>
        <vertAlign val="superscript"/>
        <sz val="11"/>
        <rFont val="Tahoma"/>
        <family val="2"/>
      </rPr>
      <t>3</t>
    </r>
    <r>
      <rPr>
        <sz val="11"/>
        <rFont val="Tahoma"/>
        <family val="2"/>
      </rPr>
      <t xml:space="preserve"> ugrađenog betona.	
Obračun po m</t>
    </r>
    <r>
      <rPr>
        <vertAlign val="superscript"/>
        <sz val="11"/>
        <rFont val="Tahoma"/>
        <family val="2"/>
      </rPr>
      <t>2</t>
    </r>
    <r>
      <rPr>
        <sz val="11"/>
        <rFont val="Tahoma"/>
        <family val="2"/>
      </rPr>
      <t xml:space="preserve"> izvedene oplate. </t>
    </r>
  </si>
  <si>
    <t xml:space="preserve">Bušenje rupa Ф20 mm na udaljenosti 15 cm od rubova betonskih ploča prema dolje pod kutem od 45°. Bušenje rupa na međusobnom razmaku od 30 cm te do ukupne dubine od 30 cm. Nakon bušenja, rupe je potrebno očistiti od ostataka betona te nakon toga ugraditi sidra Ф14 mm. Prije ugradnje sidara, potrebno je izbušene rupe ispuniti epoksidnom smolom tip kao HIT-RE 500 prema uputama proizvođača. Količina armaturnog čelika nije uključena u cijenu, već je obračunata u posebnoj stavci. U jediničnu cijenu uključen je sav potreban rad, materijal i oprema za bušenje i čišćenje rupa te doprema i ugradnja sidara i epoksidne smole. Obračun po komadu ugrađenog sidra.
</t>
  </si>
  <si>
    <r>
      <t>Uklanjanje betonske ispune, te korodirane armature između pred gotovljenih armiranobetonskih ploča obalne konstrukcije na mjestima na kojima je ispuna raspucala ili jako oštećena. Volumen jedne betonske ispune iznosi cca. 0,10 x 0,25 x 2,30 m = 0,058 m</t>
    </r>
    <r>
      <rPr>
        <vertAlign val="superscript"/>
        <sz val="11"/>
        <rFont val="Tahoma"/>
        <family val="2"/>
      </rPr>
      <t>3</t>
    </r>
    <r>
      <rPr>
        <sz val="11"/>
        <rFont val="Tahoma"/>
        <family val="2"/>
      </rPr>
      <t xml:space="preserve">. Razbijanje i uklanjanje izvesti ručnim pneumatskim alatom u debljini do maksimalno 25 cm. Uklonjeni materijal odvesti na deponiju građevinskog otpada. U jediničnoj cijeni sadržan je sav potreban rad i oprema. Obračun po komadu betonske ispune. 
</t>
    </r>
  </si>
  <si>
    <t xml:space="preserve">Premazivanje spoja starog i novog betona SN vezom, neposredno prije betoniranja. Površina jednog spoja između armirano betonskih ploča iznosi cca. 0,75 m2. U jediničnu cijenu uključen je sav potreban rad, materijal i oprema za izvedbu stavke. Obračun po komadu premazanog spoja.
</t>
  </si>
  <si>
    <t xml:space="preserve">Zapunjavanje prostora između armiranobetonskih ploča betonskom ispunom klase C30/37, razreda izloženosti XS3. Dimenzije betonske ispune su cca. 0,10 x 0,25 x 2,30 m. U jediničnu cijenu uključen je sav potreban rad, materijal i oprema za betoniranje. Obračun po komadu betonske ispune. </t>
  </si>
  <si>
    <t>mreže Q-524 Ø 10*10  150/150</t>
  </si>
  <si>
    <t>šipke RA 400/500</t>
  </si>
  <si>
    <t>Nabava i doprema rebrastog čelika – šipki Ф14 mm, kvalitete B500. Duljina šipki je 50 cm. Masa pojedine šipke iznosi 0,621 kg/kom. Obračun po komadu čelika.</t>
  </si>
  <si>
    <t xml:space="preserve">BRAVARSKI RADOVI </t>
  </si>
  <si>
    <t xml:space="preserve">Dobava, doprema i ugradnja anela od nehrđajućeg čelika AISI 316L (za morske uvjete) Φ16 mm za privez barki. Aneli su dužine 100 cm i ugrađuju se u rupe Φ20 mm uz prethodno ispunjavanje bušotine masom za sidrenje (kao npr. "Hilti" ili sl.).
Obračun po komadu ugrađenog anela.
</t>
  </si>
  <si>
    <t xml:space="preserve">BRAVARSKI RADOVI - ukupno </t>
  </si>
  <si>
    <t>REKAPITUALACIJA A. DIO</t>
  </si>
  <si>
    <t>REKAPITUALACIJA B. DIO</t>
  </si>
  <si>
    <t>B. UKUPNO</t>
  </si>
  <si>
    <t xml:space="preserve">REKAPITUALACIJA </t>
  </si>
  <si>
    <t>UKUPNO (A+B)</t>
  </si>
  <si>
    <t>SANACIJA BETONSKIH HODNIH PLOČA U LUCI STARA BAŠKA</t>
  </si>
  <si>
    <t>SANIRAJU SE 4 BETONSKE PLOČE</t>
  </si>
  <si>
    <t>Krk, ožujak 2024.</t>
  </si>
  <si>
    <t>dim. 6,2 m / 5,8 m x 2,3 m                                                        dim. 6,0 m / 5,5 m x 2,3 m                                                     dim. 6,0 m x 2,3 m                                                       dim. 5,0 m x 2,3 m</t>
  </si>
  <si>
    <r>
      <t>Strojno pažljivo rušenje postojećih oštećenih armirano betonskih ploča hodne površine u luci. Dimenzije ploče su 6,20/5,00 m x 2,30 m x 0,12/0,30 m x 4 kom. U cijenu uključen ukrcaj i odvoz materijala na deponiju do 20 km. Jediničnom cijenom obuhvaćen je sav rad, materijal, pomoćna sredstva i transport za izvršenje stavke. 
Obračun po m</t>
    </r>
    <r>
      <rPr>
        <vertAlign val="superscript"/>
        <sz val="11"/>
        <rFont val="Tahoma"/>
        <family val="2"/>
      </rPr>
      <t>3</t>
    </r>
    <r>
      <rPr>
        <sz val="11"/>
        <rFont val="Tahoma"/>
        <family val="2"/>
      </rPr>
      <t xml:space="preserve"> srušene ploče.</t>
    </r>
  </si>
  <si>
    <r>
      <t>Betoniranje armiranobetonskih hodnih ploča u betonu C35/45, debljine 25 cm, razreda izloženosti XS3 (beton s dodacima protiv djelovanja morske vode). Dimenzija ploče 6,20/5,00 m x 2,30 m x 4 kom. Zaštitni sloj betona 5,5 cm. Ploče betonirati na licu mjesta uz uporabu dvostrane glatke oplate s distancerima za zidove te dobavu i ugradnju konusnih drvenih letvica na vrhu ruba zida s vanjske strane, što je uključeno u cijenu stavke. Armatura je obuhvaćena drugom stavkom. Jediničnom cijenom obuhvaćena dobava, doprema, prijenos, ugradnja i njegovanje betona, dobava, doprema, montaža i demontaža oplate, svi potrebni materijali, radovi, pomoćna sredstva i transporti za cjelokupnu izvedbu stavke.
Obračun po m</t>
    </r>
    <r>
      <rPr>
        <vertAlign val="superscript"/>
        <sz val="11"/>
        <rFont val="Tahoma"/>
        <family val="2"/>
      </rPr>
      <t>3</t>
    </r>
    <r>
      <rPr>
        <sz val="11"/>
        <rFont val="Tahoma"/>
        <family val="2"/>
      </rPr>
      <t xml:space="preserve"> ugrađenog betona.	
Obračun po m</t>
    </r>
    <r>
      <rPr>
        <vertAlign val="superscript"/>
        <sz val="11"/>
        <rFont val="Tahoma"/>
        <family val="2"/>
      </rPr>
      <t>2</t>
    </r>
    <r>
      <rPr>
        <sz val="11"/>
        <rFont val="Tahoma"/>
        <family val="2"/>
      </rPr>
      <t xml:space="preserve"> izvedene oplate.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</si>
</sst>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0.00\ [$€-1]"/>
  </numFmts>
  <fonts count="23" x14ac:knownFonts="1">
    <font>
      <sz val="11"/>
      <color theme="1"/>
      <name val="Calibri"/>
      <family val="2"/>
      <charset val="238"/>
      <scheme val="minor"/>
    </font>
    <font>
      <sz val="11"/>
      <color theme="1"/>
      <name val="Tahoma"/>
      <family val="2"/>
      <charset val="238"/>
    </font>
    <font>
      <b/>
      <sz val="11"/>
      <color theme="1"/>
      <name val="Tahoma"/>
      <family val="2"/>
      <charset val="238"/>
    </font>
    <font>
      <sz val="10"/>
      <name val="Arial"/>
      <family val="2"/>
      <charset val="238"/>
    </font>
    <font>
      <sz val="11"/>
      <color theme="1"/>
      <name val="Tahoma"/>
      <family val="2"/>
    </font>
    <font>
      <sz val="11"/>
      <name val="Tahoma"/>
      <family val="2"/>
    </font>
    <font>
      <vertAlign val="superscript"/>
      <sz val="11"/>
      <color theme="1"/>
      <name val="Tahoma"/>
      <family val="2"/>
      <charset val="238"/>
    </font>
    <font>
      <vertAlign val="superscript"/>
      <sz val="11"/>
      <color theme="1"/>
      <name val="Tahoma"/>
      <family val="2"/>
    </font>
    <font>
      <sz val="11"/>
      <color indexed="8"/>
      <name val="Arial"/>
      <family val="2"/>
      <charset val="238"/>
    </font>
    <font>
      <sz val="11"/>
      <name val="Arial"/>
      <family val="2"/>
      <charset val="238"/>
    </font>
    <font>
      <sz val="11"/>
      <color rgb="FFFF0000"/>
      <name val="Tahoma"/>
      <family val="2"/>
    </font>
    <font>
      <vertAlign val="superscript"/>
      <sz val="11"/>
      <name val="Tahoma"/>
      <family val="2"/>
    </font>
    <font>
      <b/>
      <sz val="11"/>
      <color theme="1"/>
      <name val="Tahoma"/>
      <family val="2"/>
    </font>
    <font>
      <sz val="12"/>
      <color theme="1"/>
      <name val="Tahoma"/>
      <family val="2"/>
      <charset val="238"/>
    </font>
    <font>
      <b/>
      <sz val="12"/>
      <color theme="1"/>
      <name val="Tahoma"/>
      <family val="2"/>
      <charset val="238"/>
    </font>
    <font>
      <b/>
      <u/>
      <sz val="11"/>
      <color theme="1"/>
      <name val="Tahoma"/>
      <family val="2"/>
    </font>
    <font>
      <u/>
      <sz val="16"/>
      <color theme="1"/>
      <name val="Tahoma"/>
      <family val="2"/>
    </font>
    <font>
      <b/>
      <sz val="10"/>
      <color theme="1"/>
      <name val="Tahoma"/>
      <family val="2"/>
    </font>
    <font>
      <b/>
      <u/>
      <sz val="12"/>
      <color theme="1"/>
      <name val="Tahoma"/>
      <family val="2"/>
    </font>
    <font>
      <b/>
      <sz val="12"/>
      <color theme="1"/>
      <name val="Tahoma"/>
      <family val="2"/>
    </font>
    <font>
      <b/>
      <sz val="14"/>
      <color theme="1"/>
      <name val="Tahoma"/>
      <family val="2"/>
    </font>
    <font>
      <sz val="14"/>
      <color theme="1"/>
      <name val="Tahoma"/>
      <family val="2"/>
    </font>
    <font>
      <b/>
      <u/>
      <sz val="14"/>
      <color theme="1"/>
      <name val="Tahoma"/>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diagonal/>
    </border>
  </borders>
  <cellStyleXfs count="5">
    <xf numFmtId="0" fontId="0" fillId="0" borderId="0"/>
    <xf numFmtId="0" fontId="3" fillId="0" borderId="0"/>
    <xf numFmtId="0" fontId="3" fillId="0" borderId="0"/>
    <xf numFmtId="0" fontId="3" fillId="0" borderId="0"/>
    <xf numFmtId="4" fontId="8" fillId="0" borderId="0" applyBorder="0" applyProtection="0">
      <alignment horizontal="right"/>
    </xf>
  </cellStyleXfs>
  <cellXfs count="123">
    <xf numFmtId="0" fontId="0" fillId="0" borderId="0" xfId="0"/>
    <xf numFmtId="0" fontId="1" fillId="0" borderId="0" xfId="0" applyFont="1"/>
    <xf numFmtId="164" fontId="1" fillId="0" borderId="0" xfId="0" applyNumberFormat="1" applyFont="1"/>
    <xf numFmtId="0" fontId="1" fillId="0" borderId="0" xfId="0" applyFont="1" applyAlignment="1">
      <alignment horizontal="justify" vertical="top"/>
    </xf>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vertical="top"/>
    </xf>
    <xf numFmtId="165" fontId="1" fillId="0" borderId="0" xfId="0" applyNumberFormat="1" applyFont="1" applyAlignment="1">
      <alignment horizontal="center"/>
    </xf>
    <xf numFmtId="0" fontId="4" fillId="0" borderId="0" xfId="0" applyFont="1" applyAlignment="1">
      <alignment vertical="distributed"/>
    </xf>
    <xf numFmtId="0" fontId="5" fillId="0" borderId="0" xfId="0" applyFont="1" applyAlignment="1">
      <alignment horizontal="justify" vertical="justify" wrapText="1"/>
    </xf>
    <xf numFmtId="0" fontId="2" fillId="0" borderId="0" xfId="0" applyFont="1"/>
    <xf numFmtId="0" fontId="2" fillId="0" borderId="0" xfId="0" applyFont="1" applyAlignment="1">
      <alignment horizontal="justify" vertical="justify" wrapText="1"/>
    </xf>
    <xf numFmtId="0" fontId="2" fillId="0" borderId="0" xfId="0" applyFont="1" applyAlignment="1">
      <alignment horizontal="left" vertical="center"/>
    </xf>
    <xf numFmtId="2" fontId="1" fillId="0" borderId="0" xfId="0" applyNumberFormat="1" applyFont="1" applyAlignment="1">
      <alignment horizontal="center"/>
    </xf>
    <xf numFmtId="166" fontId="1" fillId="0" borderId="0" xfId="0" applyNumberFormat="1" applyFont="1"/>
    <xf numFmtId="166" fontId="2" fillId="0" borderId="0" xfId="0" applyNumberFormat="1" applyFont="1" applyAlignment="1">
      <alignment vertical="top"/>
    </xf>
    <xf numFmtId="166" fontId="2" fillId="0" borderId="0" xfId="0" applyNumberFormat="1" applyFont="1" applyAlignment="1">
      <alignment horizontal="right"/>
    </xf>
    <xf numFmtId="166" fontId="1" fillId="0" borderId="0" xfId="0" applyNumberFormat="1" applyFont="1" applyAlignment="1">
      <alignment horizontal="right"/>
    </xf>
    <xf numFmtId="0" fontId="5" fillId="0" borderId="0" xfId="0" applyFont="1" applyAlignment="1">
      <alignment vertical="top"/>
    </xf>
    <xf numFmtId="0" fontId="5" fillId="0" borderId="0" xfId="0" applyFont="1" applyAlignment="1">
      <alignment horizontal="center"/>
    </xf>
    <xf numFmtId="165" fontId="5" fillId="0" borderId="0" xfId="0" applyNumberFormat="1" applyFont="1" applyAlignment="1">
      <alignment horizontal="center"/>
    </xf>
    <xf numFmtId="164" fontId="5" fillId="0" borderId="0" xfId="0" applyNumberFormat="1" applyFont="1" applyAlignment="1">
      <alignment horizontal="center"/>
    </xf>
    <xf numFmtId="166" fontId="9" fillId="0" borderId="0" xfId="4" applyNumberFormat="1" applyFont="1" applyBorder="1" applyAlignment="1" applyProtection="1">
      <protection locked="0"/>
    </xf>
    <xf numFmtId="166" fontId="9" fillId="0" borderId="0" xfId="4" applyNumberFormat="1" applyFont="1" applyBorder="1" applyAlignment="1" applyProtection="1"/>
    <xf numFmtId="0" fontId="10" fillId="0" borderId="0" xfId="0" applyFont="1" applyAlignment="1">
      <alignment vertical="distributed"/>
    </xf>
    <xf numFmtId="0" fontId="10" fillId="0" borderId="0" xfId="0" applyFont="1"/>
    <xf numFmtId="0" fontId="2" fillId="0" borderId="0" xfId="0" applyFont="1" applyAlignment="1">
      <alignment horizontal="center" vertical="top"/>
    </xf>
    <xf numFmtId="0" fontId="5" fillId="0" borderId="1" xfId="0" applyFont="1" applyBorder="1" applyAlignment="1">
      <alignment vertical="top"/>
    </xf>
    <xf numFmtId="165" fontId="5" fillId="0" borderId="1" xfId="0" applyNumberFormat="1" applyFont="1" applyBorder="1" applyAlignment="1">
      <alignment horizontal="center"/>
    </xf>
    <xf numFmtId="164" fontId="5" fillId="0" borderId="1" xfId="0" applyNumberFormat="1" applyFont="1" applyBorder="1" applyAlignment="1">
      <alignment horizontal="center"/>
    </xf>
    <xf numFmtId="166" fontId="9" fillId="0" borderId="1" xfId="4" applyNumberFormat="1" applyFont="1" applyBorder="1" applyAlignment="1" applyProtection="1">
      <protection locked="0"/>
    </xf>
    <xf numFmtId="166" fontId="9" fillId="0" borderId="1" xfId="4" applyNumberFormat="1" applyFont="1" applyBorder="1" applyAlignment="1" applyProtection="1"/>
    <xf numFmtId="0" fontId="1" fillId="0" borderId="0" xfId="0" applyFont="1" applyAlignment="1">
      <alignment vertical="top" wrapText="1"/>
    </xf>
    <xf numFmtId="0" fontId="1" fillId="0" borderId="0" xfId="0" applyFont="1" applyAlignment="1">
      <alignment horizontal="center" wrapText="1"/>
    </xf>
    <xf numFmtId="4" fontId="1" fillId="0" borderId="0" xfId="0" applyNumberFormat="1" applyFont="1" applyAlignment="1">
      <alignment horizontal="center" wrapText="1"/>
    </xf>
    <xf numFmtId="164" fontId="1" fillId="0" borderId="0" xfId="0" applyNumberFormat="1" applyFont="1" applyAlignment="1">
      <alignment horizontal="center" wrapText="1"/>
    </xf>
    <xf numFmtId="0" fontId="1" fillId="0" borderId="0" xfId="0" applyFont="1" applyAlignment="1">
      <alignment wrapText="1"/>
    </xf>
    <xf numFmtId="165" fontId="1" fillId="0" borderId="0" xfId="0" applyNumberFormat="1" applyFont="1" applyAlignment="1">
      <alignment horizontal="center" wrapText="1"/>
    </xf>
    <xf numFmtId="0" fontId="2" fillId="0" borderId="0" xfId="0" applyFont="1" applyAlignment="1">
      <alignment vertical="top" wrapText="1"/>
    </xf>
    <xf numFmtId="0" fontId="1" fillId="0" borderId="1" xfId="0" applyFont="1" applyBorder="1" applyAlignment="1">
      <alignment vertical="top"/>
    </xf>
    <xf numFmtId="0" fontId="1" fillId="0" borderId="1" xfId="0" applyFont="1" applyBorder="1" applyAlignment="1">
      <alignment horizontal="center"/>
    </xf>
    <xf numFmtId="165" fontId="1" fillId="0" borderId="1" xfId="0" applyNumberFormat="1" applyFont="1" applyBorder="1" applyAlignment="1">
      <alignment horizontal="center"/>
    </xf>
    <xf numFmtId="164" fontId="1" fillId="0" borderId="1" xfId="0" applyNumberFormat="1" applyFont="1" applyBorder="1" applyAlignment="1">
      <alignment horizontal="center"/>
    </xf>
    <xf numFmtId="166" fontId="1" fillId="0" borderId="1" xfId="0" applyNumberFormat="1" applyFont="1" applyBorder="1" applyAlignment="1">
      <alignment horizontal="right"/>
    </xf>
    <xf numFmtId="0" fontId="4" fillId="0" borderId="0" xfId="0" applyFont="1" applyAlignment="1">
      <alignment horizontal="left" vertical="center" wrapText="1"/>
    </xf>
    <xf numFmtId="166" fontId="1" fillId="0" borderId="0" xfId="0" applyNumberFormat="1"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4" fillId="0" borderId="1" xfId="0" applyFont="1" applyBorder="1" applyAlignment="1">
      <alignment horizontal="left" vertical="center" wrapText="1"/>
    </xf>
    <xf numFmtId="166" fontId="1" fillId="0" borderId="1" xfId="0" applyNumberFormat="1" applyFont="1" applyBorder="1" applyAlignment="1">
      <alignment horizontal="center"/>
    </xf>
    <xf numFmtId="0" fontId="13" fillId="0" borderId="0" xfId="0" applyFont="1"/>
    <xf numFmtId="0" fontId="12" fillId="0" borderId="0" xfId="0" applyFont="1" applyAlignment="1">
      <alignment vertical="center"/>
    </xf>
    <xf numFmtId="0" fontId="15" fillId="0" borderId="0" xfId="0" applyFont="1" applyAlignment="1">
      <alignment horizontal="left" vertical="center" wrapText="1"/>
    </xf>
    <xf numFmtId="0" fontId="14" fillId="0" borderId="0" xfId="0" applyFont="1" applyAlignment="1">
      <alignment horizontal="center"/>
    </xf>
    <xf numFmtId="0" fontId="4" fillId="0" borderId="0" xfId="0" applyFont="1" applyAlignment="1">
      <alignment horizontal="justify" vertical="distributed" wrapText="1"/>
    </xf>
    <xf numFmtId="0" fontId="4" fillId="0" borderId="0" xfId="0" applyFont="1" applyAlignment="1">
      <alignment horizontal="justify" vertical="top" wrapText="1"/>
    </xf>
    <xf numFmtId="0" fontId="14" fillId="0" borderId="0" xfId="0" applyFont="1" applyAlignment="1">
      <alignment horizontal="center" wrapText="1"/>
    </xf>
    <xf numFmtId="4" fontId="1" fillId="0" borderId="0" xfId="0" applyNumberFormat="1" applyFont="1"/>
    <xf numFmtId="4" fontId="17" fillId="0" borderId="0" xfId="0" applyNumberFormat="1" applyFont="1" applyAlignment="1">
      <alignment vertical="distributed"/>
    </xf>
    <xf numFmtId="166" fontId="17" fillId="0" borderId="0" xfId="0" applyNumberFormat="1" applyFont="1" applyAlignment="1">
      <alignment vertical="distributed"/>
    </xf>
    <xf numFmtId="4" fontId="17" fillId="0" borderId="0" xfId="0" applyNumberFormat="1" applyFont="1" applyAlignment="1">
      <alignment horizontal="justify" vertical="top"/>
    </xf>
    <xf numFmtId="0" fontId="15" fillId="0" borderId="0" xfId="0" applyFont="1" applyAlignment="1">
      <alignment horizontal="justify" vertical="center" wrapText="1"/>
    </xf>
    <xf numFmtId="0" fontId="2" fillId="0" borderId="0" xfId="0" applyFont="1" applyAlignment="1">
      <alignment horizontal="justify" vertical="top"/>
    </xf>
    <xf numFmtId="0" fontId="4" fillId="0" borderId="1" xfId="0" applyFont="1" applyBorder="1" applyAlignment="1">
      <alignment horizontal="justify" vertical="top" wrapText="1"/>
    </xf>
    <xf numFmtId="0" fontId="2" fillId="0" borderId="0" xfId="0" applyFont="1" applyAlignment="1">
      <alignment horizontal="justify" vertical="top" wrapText="1"/>
    </xf>
    <xf numFmtId="0" fontId="5" fillId="0" borderId="0" xfId="0" applyFont="1" applyAlignment="1">
      <alignment horizontal="justify" vertical="top" wrapText="1"/>
    </xf>
    <xf numFmtId="0" fontId="1" fillId="0" borderId="0" xfId="0" applyFont="1" applyAlignment="1">
      <alignment horizontal="justify" vertical="top" wrapText="1"/>
    </xf>
    <xf numFmtId="0" fontId="5" fillId="0" borderId="1" xfId="0" applyFont="1" applyBorder="1" applyAlignment="1">
      <alignment horizontal="justify" vertical="top" wrapText="1"/>
    </xf>
    <xf numFmtId="0" fontId="4" fillId="0" borderId="0" xfId="0" applyFont="1" applyAlignment="1">
      <alignment horizontal="justify" vertical="center" wrapText="1"/>
    </xf>
    <xf numFmtId="0" fontId="5" fillId="0" borderId="1" xfId="0" applyFont="1" applyBorder="1" applyAlignment="1">
      <alignment horizontal="justify" vertical="justify" wrapText="1"/>
    </xf>
    <xf numFmtId="0" fontId="2" fillId="0" borderId="0" xfId="0" applyFont="1" applyAlignment="1">
      <alignment horizontal="center" vertical="top" wrapText="1"/>
    </xf>
    <xf numFmtId="0" fontId="2" fillId="0" borderId="0" xfId="0" applyFont="1" applyAlignment="1">
      <alignment horizontal="center" vertical="center"/>
    </xf>
    <xf numFmtId="166" fontId="1" fillId="0" borderId="1" xfId="0" applyNumberFormat="1" applyFont="1" applyBorder="1" applyAlignment="1" applyProtection="1">
      <alignment horizontal="right"/>
      <protection locked="0"/>
    </xf>
    <xf numFmtId="166" fontId="1" fillId="0" borderId="0" xfId="0" applyNumberFormat="1" applyFont="1" applyAlignment="1" applyProtection="1">
      <alignment horizontal="center"/>
      <protection locked="0"/>
    </xf>
    <xf numFmtId="166" fontId="2" fillId="0" borderId="0" xfId="0" applyNumberFormat="1" applyFont="1" applyAlignment="1" applyProtection="1">
      <alignment vertical="top"/>
      <protection locked="0"/>
    </xf>
    <xf numFmtId="166" fontId="1" fillId="0" borderId="0" xfId="0" applyNumberFormat="1" applyFont="1" applyAlignment="1" applyProtection="1">
      <alignment horizontal="right"/>
      <protection locked="0"/>
    </xf>
    <xf numFmtId="166" fontId="2" fillId="0" borderId="0" xfId="0" applyNumberFormat="1" applyFont="1" applyAlignment="1" applyProtection="1">
      <alignment horizontal="right"/>
      <protection locked="0"/>
    </xf>
    <xf numFmtId="0" fontId="1" fillId="0" borderId="0" xfId="0" applyFont="1" applyProtection="1">
      <protection locked="0"/>
    </xf>
    <xf numFmtId="166" fontId="1" fillId="0" borderId="0" xfId="0" applyNumberFormat="1" applyFont="1" applyProtection="1">
      <protection locked="0"/>
    </xf>
    <xf numFmtId="0" fontId="12" fillId="0" borderId="0" xfId="0" applyFont="1" applyAlignment="1">
      <alignment horizontal="center"/>
    </xf>
    <xf numFmtId="165" fontId="12" fillId="0" borderId="0" xfId="0" applyNumberFormat="1" applyFont="1" applyAlignment="1">
      <alignment horizontal="center"/>
    </xf>
    <xf numFmtId="164" fontId="12" fillId="0" borderId="0" xfId="0" applyNumberFormat="1" applyFont="1" applyAlignment="1">
      <alignment horizontal="center"/>
    </xf>
    <xf numFmtId="166" fontId="12" fillId="0" borderId="0" xfId="0" applyNumberFormat="1" applyFont="1" applyAlignment="1" applyProtection="1">
      <alignment horizontal="center"/>
      <protection locked="0"/>
    </xf>
    <xf numFmtId="166" fontId="12" fillId="0" borderId="0" xfId="0" applyNumberFormat="1" applyFont="1" applyAlignment="1">
      <alignment horizontal="right"/>
    </xf>
    <xf numFmtId="166" fontId="12" fillId="0" borderId="2" xfId="0" applyNumberFormat="1" applyFont="1" applyBorder="1" applyAlignment="1" applyProtection="1">
      <alignment horizontal="center"/>
      <protection locked="0"/>
    </xf>
    <xf numFmtId="166" fontId="12" fillId="0" borderId="2" xfId="0" applyNumberFormat="1" applyFont="1" applyBorder="1" applyAlignment="1">
      <alignment horizontal="right"/>
    </xf>
    <xf numFmtId="0" fontId="18" fillId="0" borderId="0" xfId="0" applyFont="1" applyAlignment="1">
      <alignment horizontal="left" vertical="center" wrapText="1"/>
    </xf>
    <xf numFmtId="4" fontId="12" fillId="0" borderId="0" xfId="0" applyNumberFormat="1" applyFont="1" applyAlignment="1">
      <alignment horizontal="justify" vertical="top" wrapText="1"/>
    </xf>
    <xf numFmtId="4" fontId="20" fillId="0" borderId="0" xfId="0" applyNumberFormat="1" applyFont="1" applyAlignment="1">
      <alignment vertical="top"/>
    </xf>
    <xf numFmtId="0" fontId="14" fillId="0" borderId="0" xfId="0" applyFont="1" applyAlignment="1">
      <alignment vertical="top"/>
    </xf>
    <xf numFmtId="0" fontId="12" fillId="0" borderId="0" xfId="0" applyFont="1" applyAlignment="1">
      <alignment horizontal="justify" vertical="top"/>
    </xf>
    <xf numFmtId="166" fontId="12" fillId="0" borderId="2" xfId="0" applyNumberFormat="1" applyFont="1" applyBorder="1" applyAlignment="1">
      <alignment horizontal="center"/>
    </xf>
    <xf numFmtId="0" fontId="5" fillId="0" borderId="1" xfId="0" applyFont="1" applyBorder="1" applyAlignment="1">
      <alignment horizontal="center"/>
    </xf>
    <xf numFmtId="0" fontId="21" fillId="0" borderId="0" xfId="0" applyFont="1"/>
    <xf numFmtId="0" fontId="22" fillId="0" borderId="0" xfId="0" applyFont="1" applyAlignment="1">
      <alignment horizontal="left" vertical="center" wrapText="1"/>
    </xf>
    <xf numFmtId="0" fontId="21" fillId="0" borderId="0" xfId="0" applyFont="1" applyAlignment="1">
      <alignment horizontal="center"/>
    </xf>
    <xf numFmtId="165" fontId="21" fillId="0" borderId="0" xfId="0" applyNumberFormat="1" applyFont="1" applyAlignment="1">
      <alignment horizontal="center"/>
    </xf>
    <xf numFmtId="164" fontId="21" fillId="0" borderId="0" xfId="0" applyNumberFormat="1" applyFont="1" applyAlignment="1">
      <alignment horizontal="center"/>
    </xf>
    <xf numFmtId="166" fontId="21" fillId="0" borderId="0" xfId="0" applyNumberFormat="1" applyFont="1"/>
    <xf numFmtId="0" fontId="21" fillId="0" borderId="0" xfId="0" applyFont="1" applyAlignment="1">
      <alignment horizontal="justify" vertical="top"/>
    </xf>
    <xf numFmtId="0" fontId="21" fillId="0" borderId="0" xfId="0" applyFont="1" applyAlignment="1">
      <alignment vertical="top"/>
    </xf>
    <xf numFmtId="0" fontId="21" fillId="0" borderId="1" xfId="0" applyFont="1" applyBorder="1" applyAlignment="1">
      <alignment vertical="top"/>
    </xf>
    <xf numFmtId="0" fontId="21" fillId="0" borderId="1" xfId="0" applyFont="1" applyBorder="1" applyAlignment="1">
      <alignment horizontal="justify" vertical="top"/>
    </xf>
    <xf numFmtId="0" fontId="21" fillId="0" borderId="1" xfId="0" applyFont="1" applyBorder="1" applyAlignment="1">
      <alignment horizontal="center"/>
    </xf>
    <xf numFmtId="165" fontId="21" fillId="0" borderId="1" xfId="0" applyNumberFormat="1" applyFont="1" applyBorder="1" applyAlignment="1">
      <alignment horizontal="center"/>
    </xf>
    <xf numFmtId="164" fontId="21" fillId="0" borderId="1" xfId="0" applyNumberFormat="1" applyFont="1" applyBorder="1" applyAlignment="1">
      <alignment horizontal="center"/>
    </xf>
    <xf numFmtId="166" fontId="21" fillId="0" borderId="1" xfId="0" applyNumberFormat="1" applyFont="1" applyBorder="1"/>
    <xf numFmtId="166" fontId="20" fillId="0" borderId="0" xfId="0" applyNumberFormat="1" applyFont="1"/>
    <xf numFmtId="0" fontId="1" fillId="0" borderId="0" xfId="0" applyFont="1" applyAlignment="1">
      <alignment horizontal="left" vertical="top" wrapText="1"/>
    </xf>
    <xf numFmtId="0" fontId="4" fillId="0" borderId="0" xfId="0" applyFont="1" applyAlignment="1">
      <alignment horizontal="left"/>
    </xf>
    <xf numFmtId="166" fontId="14" fillId="0" borderId="0" xfId="0" applyNumberFormat="1" applyFont="1" applyAlignment="1">
      <alignment horizontal="right" vertical="justify" wrapText="1"/>
    </xf>
    <xf numFmtId="166" fontId="20" fillId="0" borderId="2" xfId="0" applyNumberFormat="1" applyFont="1" applyBorder="1" applyAlignment="1">
      <alignment horizontal="center"/>
    </xf>
    <xf numFmtId="166" fontId="20" fillId="0" borderId="0" xfId="0" applyNumberFormat="1" applyFont="1" applyAlignment="1">
      <alignment horizontal="center"/>
    </xf>
    <xf numFmtId="4" fontId="17" fillId="0" borderId="0" xfId="0" applyNumberFormat="1" applyFont="1" applyAlignment="1">
      <alignment horizontal="justify" vertical="top" wrapText="1"/>
    </xf>
    <xf numFmtId="4" fontId="17" fillId="0" borderId="0" xfId="0" applyNumberFormat="1" applyFont="1" applyAlignment="1">
      <alignment horizontal="justify" vertical="top"/>
    </xf>
    <xf numFmtId="0" fontId="4" fillId="0" borderId="0" xfId="0" applyFont="1" applyAlignment="1">
      <alignment horizontal="left" vertical="top"/>
    </xf>
    <xf numFmtId="0" fontId="16" fillId="0" borderId="0" xfId="0" applyFont="1" applyAlignment="1">
      <alignment horizontal="center" vertical="top"/>
    </xf>
    <xf numFmtId="0" fontId="1" fillId="0" borderId="0" xfId="0" applyFont="1" applyAlignment="1">
      <alignment horizontal="center" vertical="top"/>
    </xf>
    <xf numFmtId="0" fontId="14" fillId="0" borderId="0" xfId="0" applyFont="1" applyAlignment="1">
      <alignment horizontal="center" wrapText="1"/>
    </xf>
    <xf numFmtId="0" fontId="19" fillId="0" borderId="0" xfId="0" applyFont="1" applyAlignment="1">
      <alignment horizontal="center" wrapText="1"/>
    </xf>
    <xf numFmtId="166" fontId="14" fillId="0" borderId="0" xfId="0" applyNumberFormat="1" applyFont="1" applyAlignment="1">
      <alignment vertical="justify" wrapText="1"/>
    </xf>
    <xf numFmtId="166" fontId="1" fillId="0" borderId="1" xfId="0" applyNumberFormat="1" applyFont="1" applyBorder="1" applyAlignment="1" applyProtection="1">
      <alignment horizontal="center"/>
      <protection locked="0"/>
    </xf>
    <xf numFmtId="0" fontId="13" fillId="0" borderId="0" xfId="0" applyFont="1" applyProtection="1">
      <protection locked="0"/>
    </xf>
  </cellXfs>
  <cellStyles count="5">
    <cellStyle name="Normal" xfId="0" builtinId="0"/>
    <cellStyle name="Normal 2" xfId="1" xr:uid="{00000000-0005-0000-0000-000000000000}"/>
    <cellStyle name="Normal 6" xfId="2" xr:uid="{00000000-0005-0000-0000-000001000000}"/>
    <cellStyle name="Normalno 2" xfId="3" xr:uid="{00000000-0005-0000-0000-000003000000}"/>
    <cellStyle name="Obracun"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5"/>
  <sheetViews>
    <sheetView tabSelected="1" view="pageBreakPreview" zoomScale="55" zoomScaleNormal="55" zoomScaleSheetLayoutView="55" workbookViewId="0">
      <selection activeCell="N117" sqref="N117"/>
    </sheetView>
  </sheetViews>
  <sheetFormatPr defaultColWidth="9.1796875" defaultRowHeight="14" x14ac:dyDescent="0.3"/>
  <cols>
    <col min="1" max="1" width="5.54296875" style="1" bestFit="1" customWidth="1"/>
    <col min="2" max="2" width="47.54296875" style="3" customWidth="1"/>
    <col min="3" max="3" width="6.81640625" style="4" bestFit="1" customWidth="1"/>
    <col min="4" max="4" width="7.7265625" style="7" bestFit="1" customWidth="1"/>
    <col min="5" max="5" width="4.54296875" style="5" customWidth="1"/>
    <col min="6" max="6" width="14.81640625" style="14" bestFit="1" customWidth="1"/>
    <col min="7" max="7" width="17.54296875" style="14" bestFit="1" customWidth="1"/>
    <col min="8" max="8" width="9.1796875" style="1"/>
    <col min="9" max="9" width="13.7265625" style="1" bestFit="1" customWidth="1"/>
    <col min="10" max="10" width="9.1796875" style="1"/>
    <col min="11" max="11" width="25" style="1" customWidth="1"/>
    <col min="12" max="12" width="9.1796875" style="1"/>
    <col min="13" max="13" width="14.54296875" style="1" bestFit="1" customWidth="1"/>
    <col min="14" max="16384" width="9.1796875" style="1"/>
  </cols>
  <sheetData>
    <row r="1" spans="1:10" ht="15" customHeight="1" x14ac:dyDescent="0.3">
      <c r="A1" s="115" t="s">
        <v>18</v>
      </c>
      <c r="B1" s="115"/>
    </row>
    <row r="2" spans="1:10" x14ac:dyDescent="0.3">
      <c r="A2" s="115" t="s">
        <v>19</v>
      </c>
      <c r="B2" s="115"/>
    </row>
    <row r="3" spans="1:10" x14ac:dyDescent="0.3">
      <c r="A3" s="115" t="s">
        <v>20</v>
      </c>
      <c r="B3" s="115"/>
    </row>
    <row r="4" spans="1:10" x14ac:dyDescent="0.3">
      <c r="A4" s="26"/>
      <c r="B4" s="26"/>
    </row>
    <row r="5" spans="1:10" ht="20" x14ac:dyDescent="0.3">
      <c r="B5" s="116" t="s">
        <v>6</v>
      </c>
      <c r="C5" s="116"/>
      <c r="D5" s="116"/>
      <c r="E5" s="116"/>
    </row>
    <row r="6" spans="1:10" x14ac:dyDescent="0.3">
      <c r="B6" s="117"/>
      <c r="C6" s="117"/>
      <c r="D6" s="117"/>
      <c r="E6" s="117"/>
    </row>
    <row r="7" spans="1:10" ht="15" x14ac:dyDescent="0.3">
      <c r="A7" s="118"/>
      <c r="B7" s="118"/>
      <c r="C7" s="118"/>
      <c r="D7" s="118"/>
      <c r="E7" s="118"/>
      <c r="F7" s="53"/>
    </row>
    <row r="8" spans="1:10" ht="30.65" customHeight="1" x14ac:dyDescent="0.3">
      <c r="B8" s="119" t="s">
        <v>68</v>
      </c>
      <c r="C8" s="119"/>
      <c r="D8" s="119"/>
      <c r="E8" s="119"/>
      <c r="F8" s="53"/>
    </row>
    <row r="9" spans="1:10" ht="15" customHeight="1" x14ac:dyDescent="0.3">
      <c r="B9" s="119" t="s">
        <v>69</v>
      </c>
      <c r="C9" s="119"/>
      <c r="D9" s="119"/>
      <c r="E9" s="119"/>
      <c r="F9" s="53"/>
    </row>
    <row r="10" spans="1:10" ht="18.75" customHeight="1" x14ac:dyDescent="0.3">
      <c r="A10" s="56"/>
      <c r="B10" s="56"/>
      <c r="C10" s="56"/>
      <c r="D10" s="56"/>
      <c r="E10" s="56"/>
      <c r="F10" s="53"/>
    </row>
    <row r="11" spans="1:10" s="57" customFormat="1" ht="76.5" customHeight="1" x14ac:dyDescent="0.3">
      <c r="B11" s="113" t="s">
        <v>56</v>
      </c>
      <c r="C11" s="114"/>
      <c r="D11" s="114"/>
      <c r="E11" s="58"/>
      <c r="F11" s="59"/>
      <c r="G11" s="59"/>
      <c r="H11" s="58"/>
      <c r="I11" s="58"/>
      <c r="J11" s="58"/>
    </row>
    <row r="12" spans="1:10" s="57" customFormat="1" ht="28" x14ac:dyDescent="0.3">
      <c r="A12" s="88" t="s">
        <v>67</v>
      </c>
      <c r="B12" s="87" t="s">
        <v>55</v>
      </c>
      <c r="C12" s="60"/>
      <c r="D12" s="60"/>
      <c r="E12" s="58"/>
      <c r="F12" s="59"/>
      <c r="G12" s="59"/>
      <c r="H12" s="58"/>
      <c r="I12" s="58"/>
      <c r="J12" s="58"/>
    </row>
    <row r="13" spans="1:10" ht="21" customHeight="1" x14ac:dyDescent="0.3">
      <c r="A13" s="51" t="s">
        <v>21</v>
      </c>
      <c r="B13" s="61" t="s">
        <v>34</v>
      </c>
      <c r="C13" s="62"/>
      <c r="D13" s="62"/>
      <c r="E13" s="26"/>
      <c r="F13" s="15"/>
    </row>
    <row r="14" spans="1:10" ht="175.5" customHeight="1" thickBot="1" x14ac:dyDescent="0.35">
      <c r="A14" s="39" t="s">
        <v>0</v>
      </c>
      <c r="B14" s="63" t="s">
        <v>59</v>
      </c>
      <c r="C14" s="40" t="s">
        <v>35</v>
      </c>
      <c r="D14" s="41">
        <v>30</v>
      </c>
      <c r="E14" s="42" t="s">
        <v>1</v>
      </c>
      <c r="F14" s="72">
        <v>0</v>
      </c>
      <c r="G14" s="43">
        <f>D14*F14</f>
        <v>0</v>
      </c>
    </row>
    <row r="15" spans="1:10" ht="21.75" customHeight="1" x14ac:dyDescent="0.3">
      <c r="A15" s="51" t="s">
        <v>21</v>
      </c>
      <c r="B15" s="61" t="s">
        <v>36</v>
      </c>
      <c r="C15" s="79"/>
      <c r="D15" s="80"/>
      <c r="E15" s="81"/>
      <c r="F15" s="82"/>
      <c r="G15" s="83">
        <f>SUM(G14:G14)</f>
        <v>0</v>
      </c>
      <c r="H15" s="8"/>
      <c r="I15" s="2"/>
      <c r="J15" s="8"/>
    </row>
    <row r="16" spans="1:10" ht="15" customHeight="1" x14ac:dyDescent="0.3">
      <c r="A16" s="38"/>
      <c r="B16" s="64"/>
      <c r="C16" s="70"/>
      <c r="D16" s="70"/>
      <c r="E16" s="38"/>
      <c r="F16" s="74"/>
    </row>
    <row r="17" spans="1:11" ht="21" customHeight="1" x14ac:dyDescent="0.3">
      <c r="A17" s="51" t="s">
        <v>24</v>
      </c>
      <c r="B17" s="61" t="s">
        <v>23</v>
      </c>
      <c r="C17" s="26"/>
      <c r="D17" s="26"/>
      <c r="E17" s="26"/>
      <c r="F17" s="74"/>
    </row>
    <row r="18" spans="1:11" ht="114" x14ac:dyDescent="0.3">
      <c r="A18" s="6" t="s">
        <v>0</v>
      </c>
      <c r="B18" s="65" t="s">
        <v>37</v>
      </c>
      <c r="C18" s="4" t="s">
        <v>12</v>
      </c>
      <c r="D18" s="7">
        <v>2</v>
      </c>
      <c r="E18" s="5" t="s">
        <v>1</v>
      </c>
      <c r="F18" s="75">
        <v>0</v>
      </c>
      <c r="G18" s="17">
        <f>D18*F18</f>
        <v>0</v>
      </c>
      <c r="I18" s="2"/>
      <c r="K18" s="7"/>
    </row>
    <row r="19" spans="1:11" x14ac:dyDescent="0.3">
      <c r="A19" s="10"/>
      <c r="B19" s="11"/>
      <c r="C19" s="71"/>
      <c r="D19" s="71"/>
      <c r="E19" s="12"/>
      <c r="F19" s="76"/>
      <c r="G19" s="16"/>
      <c r="I19" s="2"/>
    </row>
    <row r="20" spans="1:11" ht="142" x14ac:dyDescent="0.3">
      <c r="A20" s="6" t="s">
        <v>2</v>
      </c>
      <c r="B20" s="65" t="s">
        <v>48</v>
      </c>
      <c r="C20" s="4" t="s">
        <v>12</v>
      </c>
      <c r="D20" s="7">
        <v>2</v>
      </c>
      <c r="E20" s="5" t="s">
        <v>1</v>
      </c>
      <c r="F20" s="75">
        <v>0</v>
      </c>
      <c r="G20" s="17">
        <f>D20*F20</f>
        <v>0</v>
      </c>
      <c r="I20" s="2"/>
      <c r="K20" s="7"/>
    </row>
    <row r="21" spans="1:11" x14ac:dyDescent="0.3">
      <c r="A21" s="6"/>
      <c r="B21" s="9"/>
      <c r="F21" s="75"/>
      <c r="G21" s="17"/>
      <c r="I21" s="2"/>
      <c r="K21" s="7"/>
    </row>
    <row r="22" spans="1:11" ht="252" x14ac:dyDescent="0.3">
      <c r="A22" s="6" t="s">
        <v>3</v>
      </c>
      <c r="B22" s="55" t="s">
        <v>49</v>
      </c>
      <c r="C22" s="4" t="s">
        <v>46</v>
      </c>
      <c r="D22" s="7">
        <v>3</v>
      </c>
      <c r="E22" s="5" t="s">
        <v>1</v>
      </c>
      <c r="F22" s="75">
        <v>0</v>
      </c>
      <c r="G22" s="17">
        <f>D22*F22</f>
        <v>0</v>
      </c>
      <c r="H22" s="8"/>
      <c r="I22" s="2"/>
      <c r="J22" s="8"/>
    </row>
    <row r="23" spans="1:11" ht="16.5" customHeight="1" x14ac:dyDescent="0.3">
      <c r="A23" s="6"/>
      <c r="B23" s="55"/>
      <c r="F23" s="75"/>
      <c r="G23" s="17"/>
      <c r="H23" s="8"/>
      <c r="I23" s="2"/>
      <c r="J23" s="8"/>
    </row>
    <row r="24" spans="1:11" ht="117.75" customHeight="1" x14ac:dyDescent="0.3">
      <c r="A24" s="32" t="s">
        <v>4</v>
      </c>
      <c r="B24" s="55" t="s">
        <v>38</v>
      </c>
      <c r="F24" s="75"/>
      <c r="G24" s="17"/>
      <c r="H24" s="8"/>
      <c r="I24" s="2"/>
      <c r="J24" s="8"/>
    </row>
    <row r="25" spans="1:11" ht="80.25" customHeight="1" x14ac:dyDescent="0.3">
      <c r="A25" s="6"/>
      <c r="B25" s="55" t="s">
        <v>39</v>
      </c>
      <c r="C25" s="33" t="s">
        <v>14</v>
      </c>
      <c r="D25" s="34">
        <v>2</v>
      </c>
      <c r="E25" s="35" t="s">
        <v>1</v>
      </c>
      <c r="F25" s="22">
        <v>0</v>
      </c>
      <c r="G25" s="23">
        <f>D25*F25</f>
        <v>0</v>
      </c>
      <c r="H25" s="8"/>
      <c r="I25" s="2"/>
      <c r="J25" s="8"/>
    </row>
    <row r="26" spans="1:11" ht="20.25" customHeight="1" x14ac:dyDescent="0.3">
      <c r="A26" s="6"/>
      <c r="B26" s="55"/>
      <c r="C26" s="33"/>
      <c r="D26" s="34"/>
      <c r="E26" s="35"/>
      <c r="F26" s="22"/>
      <c r="G26" s="23"/>
      <c r="H26" s="8"/>
      <c r="I26" s="2"/>
      <c r="J26" s="8"/>
    </row>
    <row r="27" spans="1:11" s="36" customFormat="1" ht="123.75" customHeight="1" x14ac:dyDescent="0.3">
      <c r="A27" s="32" t="s">
        <v>5</v>
      </c>
      <c r="B27" s="66" t="s">
        <v>40</v>
      </c>
      <c r="C27" s="33" t="s">
        <v>14</v>
      </c>
      <c r="D27" s="34">
        <v>2</v>
      </c>
      <c r="E27" s="35" t="s">
        <v>1</v>
      </c>
      <c r="F27" s="22">
        <v>0</v>
      </c>
      <c r="G27" s="23">
        <f>D27*F27</f>
        <v>0</v>
      </c>
      <c r="K27" s="37"/>
    </row>
    <row r="28" spans="1:11" s="36" customFormat="1" ht="17.25" customHeight="1" x14ac:dyDescent="0.3">
      <c r="A28" s="32"/>
      <c r="B28" s="66"/>
      <c r="C28" s="33"/>
      <c r="D28" s="34"/>
      <c r="E28" s="35"/>
      <c r="F28" s="22"/>
      <c r="G28" s="23"/>
      <c r="K28" s="37"/>
    </row>
    <row r="29" spans="1:11" ht="58" x14ac:dyDescent="0.3">
      <c r="A29" s="6" t="s">
        <v>9</v>
      </c>
      <c r="B29" s="55" t="s">
        <v>47</v>
      </c>
      <c r="C29" s="4" t="s">
        <v>12</v>
      </c>
      <c r="D29" s="7">
        <v>3</v>
      </c>
      <c r="E29" s="5" t="s">
        <v>1</v>
      </c>
      <c r="F29" s="75">
        <v>0</v>
      </c>
      <c r="G29" s="17">
        <f>D29*F29</f>
        <v>0</v>
      </c>
      <c r="H29" s="8"/>
      <c r="I29" s="2"/>
      <c r="J29" s="8"/>
    </row>
    <row r="30" spans="1:11" x14ac:dyDescent="0.3">
      <c r="A30" s="6"/>
      <c r="B30" s="55"/>
      <c r="F30" s="75"/>
      <c r="G30" s="17"/>
      <c r="H30" s="8"/>
      <c r="I30" s="2"/>
      <c r="J30" s="8"/>
    </row>
    <row r="31" spans="1:11" ht="161.25" customHeight="1" thickBot="1" x14ac:dyDescent="0.35">
      <c r="A31" s="39" t="s">
        <v>66</v>
      </c>
      <c r="B31" s="63" t="s">
        <v>41</v>
      </c>
      <c r="C31" s="40" t="s">
        <v>12</v>
      </c>
      <c r="D31" s="41">
        <v>4</v>
      </c>
      <c r="E31" s="42" t="s">
        <v>1</v>
      </c>
      <c r="F31" s="72">
        <v>0</v>
      </c>
      <c r="G31" s="43">
        <f>D31*F31</f>
        <v>0</v>
      </c>
      <c r="H31" s="8"/>
      <c r="I31" s="2"/>
      <c r="J31" s="8"/>
    </row>
    <row r="32" spans="1:11" x14ac:dyDescent="0.3">
      <c r="A32" s="51" t="s">
        <v>24</v>
      </c>
      <c r="B32" s="61" t="s">
        <v>22</v>
      </c>
      <c r="C32" s="79"/>
      <c r="D32" s="80"/>
      <c r="E32" s="81"/>
      <c r="F32" s="84"/>
      <c r="G32" s="85">
        <f>SUM(G18:G31)</f>
        <v>0</v>
      </c>
      <c r="H32" s="8"/>
      <c r="I32" s="2"/>
      <c r="J32" s="8"/>
    </row>
    <row r="33" spans="1:11" s="25" customFormat="1" x14ac:dyDescent="0.3">
      <c r="A33" s="18"/>
      <c r="B33" s="65"/>
      <c r="C33" s="19"/>
      <c r="D33" s="20"/>
      <c r="E33" s="21"/>
      <c r="F33" s="22"/>
      <c r="G33" s="23"/>
    </row>
    <row r="34" spans="1:11" x14ac:dyDescent="0.3">
      <c r="A34" s="51" t="s">
        <v>27</v>
      </c>
      <c r="B34" s="61" t="s">
        <v>25</v>
      </c>
      <c r="C34" s="26"/>
      <c r="D34" s="26"/>
      <c r="E34" s="26"/>
      <c r="F34" s="74"/>
    </row>
    <row r="35" spans="1:11" ht="324.75" customHeight="1" x14ac:dyDescent="0.3">
      <c r="A35" s="6" t="s">
        <v>0</v>
      </c>
      <c r="B35" s="65" t="s">
        <v>58</v>
      </c>
      <c r="D35" s="4"/>
      <c r="E35" s="1"/>
      <c r="F35" s="77"/>
      <c r="G35" s="1"/>
      <c r="K35" s="7"/>
    </row>
    <row r="36" spans="1:11" ht="16" x14ac:dyDescent="0.3">
      <c r="A36" s="6"/>
      <c r="B36" s="9" t="s">
        <v>13</v>
      </c>
      <c r="C36" s="4" t="s">
        <v>14</v>
      </c>
      <c r="D36" s="7">
        <v>4</v>
      </c>
      <c r="E36" s="5" t="s">
        <v>1</v>
      </c>
      <c r="F36" s="22">
        <v>0</v>
      </c>
      <c r="G36" s="23">
        <f>D36*F36</f>
        <v>0</v>
      </c>
      <c r="K36" s="7"/>
    </row>
    <row r="37" spans="1:11" ht="16" x14ac:dyDescent="0.3">
      <c r="A37" s="6"/>
      <c r="B37" s="9" t="s">
        <v>15</v>
      </c>
      <c r="C37" s="4" t="s">
        <v>16</v>
      </c>
      <c r="D37" s="7">
        <v>10</v>
      </c>
      <c r="E37" s="5" t="s">
        <v>1</v>
      </c>
      <c r="F37" s="22">
        <v>0</v>
      </c>
      <c r="G37" s="23">
        <f>D37*F37</f>
        <v>0</v>
      </c>
      <c r="K37" s="7"/>
    </row>
    <row r="38" spans="1:11" x14ac:dyDescent="0.3">
      <c r="A38" s="6"/>
      <c r="B38" s="9"/>
      <c r="F38" s="22"/>
      <c r="G38" s="23"/>
      <c r="K38" s="7"/>
    </row>
    <row r="39" spans="1:11" ht="186" x14ac:dyDescent="0.3">
      <c r="A39" s="6" t="s">
        <v>2</v>
      </c>
      <c r="B39" s="55" t="s">
        <v>57</v>
      </c>
      <c r="D39" s="4"/>
      <c r="E39" s="1"/>
      <c r="F39" s="77"/>
      <c r="G39" s="1"/>
      <c r="H39" s="8"/>
      <c r="I39" s="2"/>
      <c r="J39" s="8"/>
    </row>
    <row r="40" spans="1:11" ht="16" x14ac:dyDescent="0.3">
      <c r="A40" s="6" t="s">
        <v>42</v>
      </c>
      <c r="B40" s="54" t="s">
        <v>43</v>
      </c>
      <c r="C40" s="4" t="s">
        <v>12</v>
      </c>
      <c r="D40" s="7">
        <v>1</v>
      </c>
      <c r="E40" s="5" t="s">
        <v>1</v>
      </c>
      <c r="F40" s="75">
        <v>0</v>
      </c>
      <c r="G40" s="17">
        <f>D40*F40</f>
        <v>0</v>
      </c>
      <c r="H40" s="8"/>
      <c r="I40" s="2"/>
      <c r="J40" s="8"/>
    </row>
    <row r="41" spans="1:11" ht="16" x14ac:dyDescent="0.3">
      <c r="A41" s="6" t="s">
        <v>44</v>
      </c>
      <c r="B41" s="54" t="s">
        <v>45</v>
      </c>
      <c r="C41" s="4" t="s">
        <v>46</v>
      </c>
      <c r="D41" s="7">
        <v>5</v>
      </c>
      <c r="E41" s="5" t="s">
        <v>1</v>
      </c>
      <c r="F41" s="75">
        <v>0</v>
      </c>
      <c r="G41" s="17">
        <f>D41*F41</f>
        <v>0</v>
      </c>
      <c r="H41" s="8"/>
      <c r="I41" s="2"/>
      <c r="J41" s="8"/>
    </row>
    <row r="42" spans="1:11" ht="18.75" customHeight="1" x14ac:dyDescent="0.3">
      <c r="A42" s="6"/>
      <c r="B42" s="55"/>
      <c r="D42" s="13"/>
      <c r="F42" s="78"/>
      <c r="H42" s="8"/>
      <c r="I42" s="2"/>
      <c r="J42" s="8"/>
    </row>
    <row r="43" spans="1:11" s="25" customFormat="1" ht="210" x14ac:dyDescent="0.3">
      <c r="A43" s="18" t="s">
        <v>3</v>
      </c>
      <c r="B43" s="65" t="s">
        <v>50</v>
      </c>
      <c r="C43" s="19" t="s">
        <v>8</v>
      </c>
      <c r="D43" s="20">
        <v>10</v>
      </c>
      <c r="E43" s="21" t="s">
        <v>1</v>
      </c>
      <c r="F43" s="22">
        <v>0</v>
      </c>
      <c r="G43" s="23">
        <f>D43*F43</f>
        <v>0</v>
      </c>
      <c r="H43" s="24"/>
      <c r="I43" s="24"/>
      <c r="J43" s="24"/>
    </row>
    <row r="44" spans="1:11" s="25" customFormat="1" ht="19.5" customHeight="1" x14ac:dyDescent="0.3">
      <c r="A44" s="18"/>
      <c r="B44" s="65"/>
      <c r="C44" s="19"/>
      <c r="D44" s="20"/>
      <c r="E44" s="21"/>
      <c r="F44" s="22"/>
      <c r="G44" s="23"/>
      <c r="H44" s="24"/>
      <c r="I44" s="24"/>
      <c r="J44" s="24"/>
    </row>
    <row r="45" spans="1:11" s="25" customFormat="1" ht="81" customHeight="1" thickBot="1" x14ac:dyDescent="0.35">
      <c r="A45" s="27" t="s">
        <v>4</v>
      </c>
      <c r="B45" s="67" t="s">
        <v>54</v>
      </c>
      <c r="C45" s="40" t="s">
        <v>16</v>
      </c>
      <c r="D45" s="28">
        <v>30</v>
      </c>
      <c r="E45" s="29" t="s">
        <v>1</v>
      </c>
      <c r="F45" s="30">
        <v>0</v>
      </c>
      <c r="G45" s="31">
        <f>D45*F45</f>
        <v>0</v>
      </c>
      <c r="H45" s="24"/>
      <c r="I45" s="24"/>
      <c r="J45" s="24"/>
    </row>
    <row r="46" spans="1:11" ht="21.75" customHeight="1" x14ac:dyDescent="0.3">
      <c r="A46" s="51" t="s">
        <v>27</v>
      </c>
      <c r="B46" s="61" t="s">
        <v>26</v>
      </c>
      <c r="C46" s="79"/>
      <c r="D46" s="80"/>
      <c r="E46" s="81"/>
      <c r="F46" s="82"/>
      <c r="G46" s="83">
        <f>SUM(G34:G45)</f>
        <v>0</v>
      </c>
      <c r="H46" s="8"/>
      <c r="I46" s="2"/>
      <c r="J46" s="8"/>
    </row>
    <row r="47" spans="1:11" ht="21.75" customHeight="1" x14ac:dyDescent="0.3">
      <c r="A47" s="6"/>
      <c r="B47" s="68"/>
      <c r="F47" s="73"/>
      <c r="G47" s="17"/>
      <c r="H47" s="8"/>
      <c r="I47" s="2"/>
      <c r="J47" s="8"/>
    </row>
    <row r="48" spans="1:11" ht="21.75" customHeight="1" x14ac:dyDescent="0.3">
      <c r="A48" s="51" t="s">
        <v>31</v>
      </c>
      <c r="B48" s="61" t="s">
        <v>28</v>
      </c>
      <c r="C48" s="26"/>
      <c r="D48" s="26"/>
      <c r="E48" s="26"/>
      <c r="F48" s="74"/>
    </row>
    <row r="49" spans="1:11" ht="174.75" customHeight="1" x14ac:dyDescent="0.3">
      <c r="A49" s="6" t="s">
        <v>0</v>
      </c>
      <c r="B49" s="65" t="s">
        <v>29</v>
      </c>
      <c r="D49" s="4"/>
      <c r="E49" s="1"/>
      <c r="F49" s="77"/>
      <c r="G49" s="1"/>
      <c r="K49" s="7"/>
    </row>
    <row r="50" spans="1:11" ht="31.5" customHeight="1" thickBot="1" x14ac:dyDescent="0.35">
      <c r="A50" s="39"/>
      <c r="B50" s="69" t="s">
        <v>65</v>
      </c>
      <c r="C50" s="40" t="s">
        <v>17</v>
      </c>
      <c r="D50" s="41">
        <v>50</v>
      </c>
      <c r="E50" s="42" t="s">
        <v>1</v>
      </c>
      <c r="F50" s="30">
        <v>0</v>
      </c>
      <c r="G50" s="31">
        <f>D50*F50</f>
        <v>0</v>
      </c>
      <c r="K50" s="7"/>
    </row>
    <row r="51" spans="1:11" ht="24.75" customHeight="1" x14ac:dyDescent="0.3">
      <c r="A51" s="51" t="s">
        <v>31</v>
      </c>
      <c r="B51" s="61" t="s">
        <v>30</v>
      </c>
      <c r="C51" s="79"/>
      <c r="D51" s="80"/>
      <c r="E51" s="81"/>
      <c r="F51" s="82"/>
      <c r="G51" s="83">
        <f>SUM(G49:G50)</f>
        <v>0</v>
      </c>
      <c r="H51" s="8"/>
      <c r="I51" s="2"/>
      <c r="J51" s="8"/>
    </row>
    <row r="52" spans="1:11" x14ac:dyDescent="0.3">
      <c r="A52" s="6"/>
      <c r="B52" s="68"/>
      <c r="F52" s="73"/>
      <c r="G52" s="17"/>
      <c r="H52" s="8"/>
      <c r="I52" s="2"/>
      <c r="J52" s="8"/>
    </row>
    <row r="53" spans="1:11" ht="21.75" customHeight="1" x14ac:dyDescent="0.3">
      <c r="A53" s="51" t="s">
        <v>62</v>
      </c>
      <c r="B53" s="61" t="s">
        <v>51</v>
      </c>
      <c r="C53" s="26"/>
      <c r="D53" s="26"/>
      <c r="E53" s="26"/>
      <c r="F53" s="74"/>
    </row>
    <row r="54" spans="1:11" ht="177" customHeight="1" x14ac:dyDescent="0.3">
      <c r="A54" s="6" t="s">
        <v>0</v>
      </c>
      <c r="B54" s="65" t="s">
        <v>64</v>
      </c>
      <c r="C54" s="19" t="s">
        <v>52</v>
      </c>
      <c r="D54" s="20">
        <v>3</v>
      </c>
      <c r="E54" s="21" t="s">
        <v>1</v>
      </c>
      <c r="F54" s="22">
        <v>0</v>
      </c>
      <c r="G54" s="23">
        <f>D54*F54</f>
        <v>0</v>
      </c>
      <c r="K54" s="7"/>
    </row>
    <row r="55" spans="1:11" ht="18" customHeight="1" x14ac:dyDescent="0.3">
      <c r="A55" s="6"/>
      <c r="B55" s="65"/>
      <c r="C55" s="19"/>
      <c r="D55" s="20"/>
      <c r="E55" s="21"/>
      <c r="F55" s="22"/>
      <c r="G55" s="23"/>
      <c r="K55" s="7"/>
    </row>
    <row r="56" spans="1:11" ht="208.5" customHeight="1" x14ac:dyDescent="0.3">
      <c r="A56" s="6" t="s">
        <v>2</v>
      </c>
      <c r="B56" s="65" t="s">
        <v>60</v>
      </c>
      <c r="C56" s="19"/>
      <c r="D56" s="20"/>
      <c r="E56" s="21"/>
      <c r="F56" s="22"/>
      <c r="G56" s="23"/>
      <c r="K56" s="7"/>
    </row>
    <row r="57" spans="1:11" ht="63.75" customHeight="1" thickBot="1" x14ac:dyDescent="0.35">
      <c r="A57" s="39" t="s">
        <v>42</v>
      </c>
      <c r="B57" s="67" t="s">
        <v>61</v>
      </c>
      <c r="C57" s="40" t="s">
        <v>16</v>
      </c>
      <c r="D57" s="41">
        <v>30</v>
      </c>
      <c r="E57" s="42" t="s">
        <v>1</v>
      </c>
      <c r="F57" s="30">
        <v>0</v>
      </c>
      <c r="G57" s="31">
        <f>D57*F57</f>
        <v>0</v>
      </c>
      <c r="K57" s="7"/>
    </row>
    <row r="58" spans="1:11" ht="21.75" customHeight="1" x14ac:dyDescent="0.3">
      <c r="A58" s="51" t="s">
        <v>62</v>
      </c>
      <c r="B58" s="52" t="s">
        <v>53</v>
      </c>
      <c r="C58" s="79"/>
      <c r="D58" s="80"/>
      <c r="E58" s="81"/>
      <c r="F58" s="82"/>
      <c r="G58" s="83">
        <f>SUM(G54:G57)</f>
        <v>0</v>
      </c>
      <c r="H58" s="8"/>
      <c r="I58" s="2"/>
      <c r="J58" s="8"/>
    </row>
    <row r="59" spans="1:11" x14ac:dyDescent="0.3">
      <c r="A59" s="46"/>
      <c r="B59" s="44"/>
      <c r="F59" s="73"/>
      <c r="G59" s="17"/>
      <c r="H59" s="8"/>
      <c r="I59" s="2"/>
      <c r="J59" s="8"/>
    </row>
    <row r="60" spans="1:11" ht="15" x14ac:dyDescent="0.3">
      <c r="A60" s="46"/>
      <c r="B60" s="86" t="s">
        <v>88</v>
      </c>
      <c r="F60" s="73"/>
      <c r="G60" s="17"/>
      <c r="H60" s="8"/>
      <c r="I60" s="2"/>
      <c r="J60" s="8"/>
    </row>
    <row r="61" spans="1:11" x14ac:dyDescent="0.3">
      <c r="A61" s="46" t="s">
        <v>21</v>
      </c>
      <c r="B61" s="44" t="s">
        <v>63</v>
      </c>
      <c r="F61" s="73"/>
      <c r="G61" s="17">
        <f>G15</f>
        <v>0</v>
      </c>
      <c r="H61" s="8"/>
      <c r="I61" s="2"/>
      <c r="J61" s="8"/>
    </row>
    <row r="62" spans="1:11" x14ac:dyDescent="0.3">
      <c r="A62" s="46" t="s">
        <v>24</v>
      </c>
      <c r="B62" s="44" t="s">
        <v>32</v>
      </c>
      <c r="F62" s="73"/>
      <c r="G62" s="17">
        <f>G32</f>
        <v>0</v>
      </c>
      <c r="H62" s="8"/>
      <c r="I62" s="2"/>
      <c r="J62" s="8"/>
    </row>
    <row r="63" spans="1:11" x14ac:dyDescent="0.3">
      <c r="A63" s="46" t="s">
        <v>27</v>
      </c>
      <c r="B63" s="44" t="s">
        <v>33</v>
      </c>
      <c r="F63" s="73"/>
      <c r="G63" s="17">
        <f>G46</f>
        <v>0</v>
      </c>
      <c r="H63" s="8"/>
      <c r="I63" s="2"/>
      <c r="J63" s="8"/>
    </row>
    <row r="64" spans="1:11" x14ac:dyDescent="0.3">
      <c r="A64" s="46" t="s">
        <v>31</v>
      </c>
      <c r="B64" s="44" t="s">
        <v>28</v>
      </c>
      <c r="F64" s="73"/>
      <c r="G64" s="17">
        <f>G51</f>
        <v>0</v>
      </c>
      <c r="H64" s="8"/>
      <c r="I64" s="2"/>
      <c r="J64" s="8"/>
    </row>
    <row r="65" spans="1:11" ht="14.5" thickBot="1" x14ac:dyDescent="0.35">
      <c r="A65" s="47" t="s">
        <v>62</v>
      </c>
      <c r="B65" s="48" t="s">
        <v>51</v>
      </c>
      <c r="C65" s="40"/>
      <c r="D65" s="41"/>
      <c r="E65" s="42"/>
      <c r="F65" s="121"/>
      <c r="G65" s="43">
        <f>G58</f>
        <v>0</v>
      </c>
      <c r="H65" s="8"/>
      <c r="I65" s="2"/>
      <c r="J65" s="8"/>
    </row>
    <row r="66" spans="1:11" s="50" customFormat="1" ht="15" x14ac:dyDescent="0.3">
      <c r="B66" s="89" t="s">
        <v>70</v>
      </c>
      <c r="C66" s="89"/>
      <c r="D66" s="89"/>
      <c r="E66" s="89"/>
      <c r="F66" s="122"/>
      <c r="G66" s="120">
        <f>SUM(G60:G65)</f>
        <v>0</v>
      </c>
    </row>
    <row r="67" spans="1:11" x14ac:dyDescent="0.3">
      <c r="F67" s="78"/>
    </row>
    <row r="68" spans="1:11" x14ac:dyDescent="0.3">
      <c r="B68" s="1"/>
      <c r="C68" s="1"/>
      <c r="D68" s="1"/>
      <c r="E68" s="1"/>
      <c r="F68" s="77"/>
    </row>
    <row r="69" spans="1:11" x14ac:dyDescent="0.3">
      <c r="F69" s="78"/>
    </row>
    <row r="70" spans="1:11" ht="28" x14ac:dyDescent="0.3">
      <c r="A70" s="88" t="s">
        <v>71</v>
      </c>
      <c r="B70" s="87" t="s">
        <v>93</v>
      </c>
      <c r="F70" s="78"/>
    </row>
    <row r="71" spans="1:11" x14ac:dyDescent="0.3">
      <c r="B71" s="3" t="s">
        <v>94</v>
      </c>
      <c r="F71" s="78"/>
    </row>
    <row r="72" spans="1:11" ht="65.25" customHeight="1" x14ac:dyDescent="0.3">
      <c r="B72" s="108" t="s">
        <v>96</v>
      </c>
      <c r="F72" s="78"/>
    </row>
    <row r="73" spans="1:11" ht="98" x14ac:dyDescent="0.3">
      <c r="B73" s="90" t="s">
        <v>56</v>
      </c>
      <c r="F73" s="78"/>
    </row>
    <row r="74" spans="1:11" x14ac:dyDescent="0.3">
      <c r="F74" s="78"/>
    </row>
    <row r="75" spans="1:11" ht="21" customHeight="1" x14ac:dyDescent="0.3">
      <c r="A75" s="51" t="s">
        <v>21</v>
      </c>
      <c r="B75" s="52" t="s">
        <v>23</v>
      </c>
      <c r="C75" s="26"/>
      <c r="D75" s="26"/>
      <c r="E75" s="26"/>
      <c r="F75" s="74"/>
    </row>
    <row r="76" spans="1:11" ht="114" x14ac:dyDescent="0.3">
      <c r="A76" s="6" t="s">
        <v>0</v>
      </c>
      <c r="B76" s="65" t="s">
        <v>97</v>
      </c>
      <c r="C76" s="4" t="s">
        <v>12</v>
      </c>
      <c r="D76" s="7">
        <v>12</v>
      </c>
      <c r="E76" s="5" t="s">
        <v>1</v>
      </c>
      <c r="F76" s="75">
        <v>0</v>
      </c>
      <c r="G76" s="17">
        <f>D76*F76</f>
        <v>0</v>
      </c>
      <c r="I76" s="2"/>
      <c r="K76" s="7"/>
    </row>
    <row r="77" spans="1:11" x14ac:dyDescent="0.3">
      <c r="A77" s="10"/>
      <c r="B77" s="11"/>
      <c r="C77" s="12"/>
      <c r="D77" s="12"/>
      <c r="E77" s="12"/>
      <c r="F77" s="76"/>
      <c r="G77" s="16"/>
      <c r="I77" s="2"/>
    </row>
    <row r="78" spans="1:11" ht="113.25" customHeight="1" x14ac:dyDescent="0.3">
      <c r="A78" s="6" t="s">
        <v>2</v>
      </c>
      <c r="B78" s="65" t="s">
        <v>73</v>
      </c>
      <c r="C78" s="4" t="s">
        <v>12</v>
      </c>
      <c r="D78" s="7">
        <v>2</v>
      </c>
      <c r="E78" s="5" t="s">
        <v>1</v>
      </c>
      <c r="F78" s="75">
        <v>0</v>
      </c>
      <c r="G78" s="17">
        <f>D78*F78</f>
        <v>0</v>
      </c>
      <c r="I78" s="2"/>
      <c r="K78" s="7"/>
    </row>
    <row r="79" spans="1:11" x14ac:dyDescent="0.3">
      <c r="A79" s="6"/>
      <c r="B79" s="9"/>
      <c r="F79" s="75"/>
      <c r="G79" s="17"/>
      <c r="I79" s="2"/>
      <c r="K79" s="7"/>
    </row>
    <row r="80" spans="1:11" ht="135" customHeight="1" x14ac:dyDescent="0.3">
      <c r="A80" s="6" t="s">
        <v>3</v>
      </c>
      <c r="B80" s="55" t="s">
        <v>74</v>
      </c>
      <c r="C80" s="4" t="s">
        <v>12</v>
      </c>
      <c r="D80" s="7">
        <v>16</v>
      </c>
      <c r="E80" s="5" t="s">
        <v>1</v>
      </c>
      <c r="F80" s="75">
        <v>0</v>
      </c>
      <c r="G80" s="17">
        <f>D80*F80</f>
        <v>0</v>
      </c>
      <c r="H80" s="8"/>
      <c r="I80" s="2"/>
      <c r="J80" s="8"/>
    </row>
    <row r="81" spans="1:11" x14ac:dyDescent="0.3">
      <c r="A81" s="6"/>
      <c r="B81" s="55"/>
      <c r="F81" s="75"/>
      <c r="G81" s="17"/>
      <c r="H81" s="8"/>
      <c r="I81" s="2"/>
      <c r="J81" s="8"/>
    </row>
    <row r="82" spans="1:11" s="36" customFormat="1" ht="107.25" customHeight="1" x14ac:dyDescent="0.3">
      <c r="A82" s="32" t="s">
        <v>4</v>
      </c>
      <c r="B82" s="66" t="s">
        <v>75</v>
      </c>
      <c r="C82" s="33" t="s">
        <v>14</v>
      </c>
      <c r="D82" s="34">
        <v>16</v>
      </c>
      <c r="E82" s="35" t="s">
        <v>1</v>
      </c>
      <c r="F82" s="22">
        <v>0</v>
      </c>
      <c r="G82" s="23">
        <f>D82*F82</f>
        <v>0</v>
      </c>
      <c r="K82" s="37"/>
    </row>
    <row r="83" spans="1:11" x14ac:dyDescent="0.3">
      <c r="A83" s="6"/>
      <c r="B83" s="55"/>
      <c r="F83" s="75"/>
      <c r="G83" s="17"/>
      <c r="H83" s="8"/>
      <c r="I83" s="2"/>
      <c r="J83" s="8"/>
    </row>
    <row r="84" spans="1:11" ht="96.75" customHeight="1" thickBot="1" x14ac:dyDescent="0.35">
      <c r="A84" s="39" t="s">
        <v>5</v>
      </c>
      <c r="B84" s="63" t="s">
        <v>76</v>
      </c>
      <c r="C84" s="40" t="s">
        <v>12</v>
      </c>
      <c r="D84" s="41">
        <v>20</v>
      </c>
      <c r="E84" s="42" t="s">
        <v>1</v>
      </c>
      <c r="F84" s="72">
        <v>0</v>
      </c>
      <c r="G84" s="43">
        <f>D84*F84</f>
        <v>0</v>
      </c>
      <c r="H84" s="8"/>
      <c r="I84" s="2"/>
      <c r="J84" s="8"/>
    </row>
    <row r="85" spans="1:11" ht="21.75" customHeight="1" x14ac:dyDescent="0.3">
      <c r="A85" s="51" t="s">
        <v>21</v>
      </c>
      <c r="B85" s="61" t="s">
        <v>22</v>
      </c>
      <c r="C85" s="79"/>
      <c r="D85" s="80"/>
      <c r="E85" s="81"/>
      <c r="F85" s="84"/>
      <c r="G85" s="85">
        <f>SUM(G76:G84)</f>
        <v>0</v>
      </c>
      <c r="H85" s="8"/>
      <c r="I85" s="2"/>
      <c r="J85" s="8"/>
    </row>
    <row r="86" spans="1:11" s="25" customFormat="1" ht="20.25" customHeight="1" x14ac:dyDescent="0.3">
      <c r="A86" s="18"/>
      <c r="B86" s="65"/>
      <c r="C86" s="19"/>
      <c r="D86" s="20"/>
      <c r="E86" s="21"/>
      <c r="F86" s="22"/>
      <c r="G86" s="23"/>
    </row>
    <row r="87" spans="1:11" x14ac:dyDescent="0.3">
      <c r="A87" s="51" t="s">
        <v>24</v>
      </c>
      <c r="B87" s="61" t="s">
        <v>25</v>
      </c>
      <c r="C87" s="26"/>
      <c r="D87" s="26"/>
      <c r="E87" s="26"/>
      <c r="F87" s="74"/>
    </row>
    <row r="88" spans="1:11" ht="256.5" customHeight="1" x14ac:dyDescent="0.3">
      <c r="A88" s="6" t="s">
        <v>0</v>
      </c>
      <c r="B88" s="65" t="s">
        <v>98</v>
      </c>
      <c r="C88" s="1"/>
      <c r="D88" s="1"/>
      <c r="E88" s="1"/>
      <c r="F88" s="77"/>
      <c r="G88" s="1"/>
      <c r="K88" s="7"/>
    </row>
    <row r="89" spans="1:11" ht="16" x14ac:dyDescent="0.3">
      <c r="A89" s="6"/>
      <c r="B89" s="9" t="s">
        <v>13</v>
      </c>
      <c r="C89" s="4" t="s">
        <v>14</v>
      </c>
      <c r="D89" s="7">
        <v>13.6</v>
      </c>
      <c r="E89" s="5" t="s">
        <v>1</v>
      </c>
      <c r="F89" s="22">
        <v>0</v>
      </c>
      <c r="G89" s="23">
        <f>D89*F89</f>
        <v>0</v>
      </c>
      <c r="K89" s="7"/>
    </row>
    <row r="90" spans="1:11" ht="16" x14ac:dyDescent="0.3">
      <c r="A90" s="6"/>
      <c r="B90" s="9" t="s">
        <v>15</v>
      </c>
      <c r="C90" s="4" t="s">
        <v>16</v>
      </c>
      <c r="D90" s="7">
        <v>72</v>
      </c>
      <c r="E90" s="5" t="s">
        <v>1</v>
      </c>
      <c r="F90" s="22">
        <v>0</v>
      </c>
      <c r="G90" s="23">
        <f>D90*F90</f>
        <v>0</v>
      </c>
      <c r="K90" s="7"/>
    </row>
    <row r="91" spans="1:11" ht="18.75" customHeight="1" x14ac:dyDescent="0.3">
      <c r="A91" s="6"/>
      <c r="B91" s="55"/>
      <c r="D91" s="13"/>
      <c r="F91" s="78"/>
      <c r="H91" s="8"/>
      <c r="I91" s="2"/>
      <c r="J91" s="8"/>
    </row>
    <row r="92" spans="1:11" s="25" customFormat="1" ht="132" customHeight="1" x14ac:dyDescent="0.3">
      <c r="A92" s="18" t="s">
        <v>2</v>
      </c>
      <c r="B92" s="65" t="s">
        <v>77</v>
      </c>
      <c r="C92" s="19"/>
      <c r="D92" s="20"/>
      <c r="E92" s="21"/>
      <c r="F92" s="22"/>
      <c r="G92" s="23"/>
      <c r="H92" s="24"/>
      <c r="I92" s="24"/>
      <c r="J92" s="24"/>
    </row>
    <row r="93" spans="1:11" ht="16" x14ac:dyDescent="0.3">
      <c r="A93" s="6"/>
      <c r="B93" s="9" t="s">
        <v>13</v>
      </c>
      <c r="C93" s="4" t="s">
        <v>14</v>
      </c>
      <c r="D93" s="7">
        <v>0.8</v>
      </c>
      <c r="E93" s="5" t="s">
        <v>1</v>
      </c>
      <c r="F93" s="22">
        <v>0</v>
      </c>
      <c r="G93" s="23">
        <f>D93*F93</f>
        <v>0</v>
      </c>
      <c r="K93" s="7"/>
    </row>
    <row r="94" spans="1:11" ht="16" x14ac:dyDescent="0.3">
      <c r="A94" s="6"/>
      <c r="B94" s="9" t="s">
        <v>15</v>
      </c>
      <c r="C94" s="4" t="s">
        <v>16</v>
      </c>
      <c r="D94" s="7">
        <v>4</v>
      </c>
      <c r="E94" s="5" t="s">
        <v>1</v>
      </c>
      <c r="F94" s="22">
        <v>0</v>
      </c>
      <c r="G94" s="23">
        <f>D94*F94</f>
        <v>0</v>
      </c>
      <c r="K94" s="7"/>
    </row>
    <row r="95" spans="1:11" s="25" customFormat="1" ht="16.5" customHeight="1" x14ac:dyDescent="0.3">
      <c r="A95" s="18"/>
      <c r="B95" s="65"/>
      <c r="C95" s="19"/>
      <c r="D95" s="20"/>
      <c r="E95" s="21"/>
      <c r="F95" s="22"/>
      <c r="G95" s="23"/>
      <c r="H95" s="24"/>
      <c r="I95" s="24"/>
      <c r="J95" s="24"/>
    </row>
    <row r="96" spans="1:11" s="25" customFormat="1" ht="224" x14ac:dyDescent="0.3">
      <c r="A96" s="18" t="s">
        <v>3</v>
      </c>
      <c r="B96" s="65" t="s">
        <v>78</v>
      </c>
      <c r="C96" s="19" t="s">
        <v>8</v>
      </c>
      <c r="D96" s="20">
        <v>140</v>
      </c>
      <c r="E96" s="21" t="s">
        <v>1</v>
      </c>
      <c r="F96" s="22">
        <v>0</v>
      </c>
      <c r="G96" s="23">
        <f>D96*F96</f>
        <v>0</v>
      </c>
      <c r="H96" s="24"/>
      <c r="I96" s="24"/>
      <c r="J96" s="24"/>
    </row>
    <row r="97" spans="1:11" s="25" customFormat="1" ht="19.5" customHeight="1" x14ac:dyDescent="0.3">
      <c r="A97" s="18"/>
      <c r="B97" s="65"/>
      <c r="C97" s="19"/>
      <c r="D97" s="20"/>
      <c r="E97" s="21"/>
      <c r="F97" s="22"/>
      <c r="G97" s="23"/>
      <c r="H97" s="24"/>
      <c r="I97" s="24"/>
      <c r="J97" s="24"/>
    </row>
    <row r="98" spans="1:11" s="25" customFormat="1" ht="170.25" customHeight="1" x14ac:dyDescent="0.3">
      <c r="A98" s="18" t="s">
        <v>4</v>
      </c>
      <c r="B98" s="65" t="s">
        <v>79</v>
      </c>
      <c r="C98" s="19" t="s">
        <v>8</v>
      </c>
      <c r="D98" s="20">
        <v>10</v>
      </c>
      <c r="E98" s="21" t="s">
        <v>1</v>
      </c>
      <c r="F98" s="22">
        <v>0</v>
      </c>
      <c r="G98" s="23">
        <f>D98*F98</f>
        <v>0</v>
      </c>
      <c r="H98" s="24"/>
      <c r="I98" s="24"/>
      <c r="J98" s="24"/>
    </row>
    <row r="99" spans="1:11" s="25" customFormat="1" ht="19.5" customHeight="1" x14ac:dyDescent="0.3">
      <c r="A99" s="18"/>
      <c r="B99" s="65"/>
      <c r="C99" s="19"/>
      <c r="D99" s="20"/>
      <c r="E99" s="21"/>
      <c r="F99" s="22"/>
      <c r="G99" s="23"/>
      <c r="H99" s="24"/>
      <c r="I99" s="24"/>
      <c r="J99" s="24"/>
    </row>
    <row r="100" spans="1:11" s="25" customFormat="1" ht="97.5" customHeight="1" x14ac:dyDescent="0.3">
      <c r="A100" s="18" t="s">
        <v>5</v>
      </c>
      <c r="B100" s="65" t="s">
        <v>80</v>
      </c>
      <c r="C100" s="19" t="s">
        <v>8</v>
      </c>
      <c r="D100" s="20">
        <v>10</v>
      </c>
      <c r="E100" s="21" t="s">
        <v>1</v>
      </c>
      <c r="F100" s="22">
        <v>0</v>
      </c>
      <c r="G100" s="23">
        <f>D100*F100</f>
        <v>0</v>
      </c>
      <c r="H100" s="24"/>
      <c r="I100" s="24"/>
      <c r="J100" s="24"/>
    </row>
    <row r="101" spans="1:11" s="25" customFormat="1" ht="18" customHeight="1" x14ac:dyDescent="0.3">
      <c r="A101" s="18"/>
      <c r="B101" s="65"/>
      <c r="C101" s="19"/>
      <c r="D101" s="20"/>
      <c r="E101" s="21"/>
      <c r="F101" s="22"/>
      <c r="G101" s="23"/>
      <c r="H101" s="24"/>
      <c r="I101" s="24"/>
      <c r="J101" s="24"/>
    </row>
    <row r="102" spans="1:11" s="25" customFormat="1" ht="84.5" thickBot="1" x14ac:dyDescent="0.35">
      <c r="A102" s="27" t="s">
        <v>9</v>
      </c>
      <c r="B102" s="67" t="s">
        <v>81</v>
      </c>
      <c r="C102" s="92" t="s">
        <v>8</v>
      </c>
      <c r="D102" s="28">
        <v>10</v>
      </c>
      <c r="E102" s="29" t="s">
        <v>1</v>
      </c>
      <c r="F102" s="30">
        <v>0</v>
      </c>
      <c r="G102" s="31">
        <f>D102*F102</f>
        <v>0</v>
      </c>
      <c r="H102" s="24"/>
      <c r="I102" s="24"/>
      <c r="J102" s="24"/>
    </row>
    <row r="103" spans="1:11" ht="21.75" customHeight="1" x14ac:dyDescent="0.3">
      <c r="A103" s="51" t="s">
        <v>24</v>
      </c>
      <c r="B103" s="61" t="s">
        <v>26</v>
      </c>
      <c r="C103" s="79"/>
      <c r="D103" s="80"/>
      <c r="E103" s="81"/>
      <c r="F103" s="84"/>
      <c r="G103" s="85">
        <f>SUM(G87:G102)</f>
        <v>0</v>
      </c>
      <c r="H103" s="8"/>
      <c r="I103" s="2"/>
      <c r="J103" s="8"/>
    </row>
    <row r="104" spans="1:11" x14ac:dyDescent="0.3">
      <c r="A104" s="6"/>
      <c r="B104" s="68"/>
      <c r="F104" s="73"/>
      <c r="G104" s="17"/>
      <c r="H104" s="8"/>
      <c r="I104" s="2"/>
      <c r="J104" s="8"/>
    </row>
    <row r="105" spans="1:11" x14ac:dyDescent="0.3">
      <c r="A105" s="51" t="s">
        <v>27</v>
      </c>
      <c r="B105" s="61" t="s">
        <v>28</v>
      </c>
      <c r="C105" s="26"/>
      <c r="D105" s="26"/>
      <c r="E105" s="26"/>
      <c r="F105" s="74"/>
    </row>
    <row r="106" spans="1:11" ht="170" x14ac:dyDescent="0.3">
      <c r="A106" s="6" t="s">
        <v>0</v>
      </c>
      <c r="B106" s="65" t="s">
        <v>29</v>
      </c>
      <c r="C106" s="1"/>
      <c r="D106" s="1"/>
      <c r="E106" s="1"/>
      <c r="F106" s="77"/>
      <c r="G106" s="1"/>
      <c r="K106" s="7"/>
    </row>
    <row r="107" spans="1:11" x14ac:dyDescent="0.3">
      <c r="A107" s="6" t="s">
        <v>42</v>
      </c>
      <c r="B107" s="9" t="s">
        <v>82</v>
      </c>
      <c r="C107" s="4" t="s">
        <v>17</v>
      </c>
      <c r="D107" s="7">
        <v>888</v>
      </c>
      <c r="E107" s="5" t="s">
        <v>1</v>
      </c>
      <c r="F107" s="22">
        <v>0</v>
      </c>
      <c r="G107" s="23">
        <f>D107*F107</f>
        <v>0</v>
      </c>
      <c r="K107" s="7"/>
    </row>
    <row r="108" spans="1:11" x14ac:dyDescent="0.3">
      <c r="A108" s="6" t="s">
        <v>44</v>
      </c>
      <c r="B108" s="9" t="s">
        <v>83</v>
      </c>
      <c r="C108" s="4" t="s">
        <v>17</v>
      </c>
      <c r="D108" s="7">
        <v>440</v>
      </c>
      <c r="E108" s="5" t="s">
        <v>1</v>
      </c>
      <c r="F108" s="22">
        <v>0</v>
      </c>
      <c r="G108" s="23">
        <f>D108*F108</f>
        <v>0</v>
      </c>
      <c r="K108" s="7"/>
    </row>
    <row r="109" spans="1:11" ht="21.75" customHeight="1" x14ac:dyDescent="0.3">
      <c r="A109" s="6"/>
      <c r="B109" s="68"/>
      <c r="F109" s="73"/>
      <c r="G109" s="17"/>
      <c r="H109" s="8"/>
      <c r="I109" s="2"/>
      <c r="J109" s="8"/>
    </row>
    <row r="110" spans="1:11" s="25" customFormat="1" ht="63.75" customHeight="1" thickBot="1" x14ac:dyDescent="0.35">
      <c r="A110" s="27" t="s">
        <v>2</v>
      </c>
      <c r="B110" s="67" t="s">
        <v>84</v>
      </c>
      <c r="C110" s="92" t="s">
        <v>8</v>
      </c>
      <c r="D110" s="28">
        <v>140</v>
      </c>
      <c r="E110" s="29" t="s">
        <v>1</v>
      </c>
      <c r="F110" s="30">
        <v>0</v>
      </c>
      <c r="G110" s="31">
        <f>D110*F110</f>
        <v>0</v>
      </c>
      <c r="H110" s="24"/>
      <c r="I110" s="24"/>
      <c r="J110" s="24"/>
    </row>
    <row r="111" spans="1:11" x14ac:dyDescent="0.3">
      <c r="A111" s="51" t="s">
        <v>27</v>
      </c>
      <c r="B111" s="61" t="s">
        <v>30</v>
      </c>
      <c r="C111" s="79"/>
      <c r="D111" s="80"/>
      <c r="E111" s="81"/>
      <c r="F111" s="84"/>
      <c r="G111" s="85">
        <f>SUM(G106:G110)</f>
        <v>0</v>
      </c>
      <c r="H111" s="8"/>
      <c r="I111" s="2"/>
      <c r="J111" s="8"/>
    </row>
    <row r="112" spans="1:11" x14ac:dyDescent="0.3">
      <c r="A112" s="6"/>
      <c r="B112" s="68"/>
      <c r="F112" s="73"/>
      <c r="G112" s="17"/>
      <c r="H112" s="8"/>
      <c r="I112" s="2"/>
      <c r="J112" s="8"/>
    </row>
    <row r="113" spans="1:11" ht="21.75" customHeight="1" x14ac:dyDescent="0.3">
      <c r="A113" s="51" t="s">
        <v>31</v>
      </c>
      <c r="B113" s="61" t="s">
        <v>85</v>
      </c>
      <c r="C113" s="26"/>
      <c r="D113" s="26"/>
      <c r="E113" s="26"/>
      <c r="F113" s="74"/>
    </row>
    <row r="114" spans="1:11" ht="98.5" thickBot="1" x14ac:dyDescent="0.35">
      <c r="A114" s="39" t="s">
        <v>0</v>
      </c>
      <c r="B114" s="67" t="s">
        <v>86</v>
      </c>
      <c r="C114" s="92" t="s">
        <v>8</v>
      </c>
      <c r="D114" s="28">
        <v>12</v>
      </c>
      <c r="E114" s="29" t="s">
        <v>1</v>
      </c>
      <c r="F114" s="30">
        <v>0</v>
      </c>
      <c r="G114" s="31">
        <f>D114*F114</f>
        <v>0</v>
      </c>
      <c r="K114" s="7"/>
    </row>
    <row r="115" spans="1:11" ht="21.75" customHeight="1" x14ac:dyDescent="0.3">
      <c r="A115" s="51" t="s">
        <v>31</v>
      </c>
      <c r="B115" s="52" t="s">
        <v>87</v>
      </c>
      <c r="C115" s="79"/>
      <c r="D115" s="80"/>
      <c r="E115" s="81"/>
      <c r="F115" s="91"/>
      <c r="G115" s="85">
        <f>SUM(G114:G114)</f>
        <v>0</v>
      </c>
      <c r="H115" s="8"/>
      <c r="I115" s="2"/>
      <c r="J115" s="8"/>
    </row>
    <row r="117" spans="1:11" ht="15" x14ac:dyDescent="0.3">
      <c r="A117" s="46"/>
      <c r="B117" s="86" t="s">
        <v>89</v>
      </c>
      <c r="F117" s="45"/>
      <c r="G117" s="17"/>
      <c r="H117" s="8"/>
      <c r="I117" s="2"/>
      <c r="J117" s="8"/>
    </row>
    <row r="118" spans="1:11" x14ac:dyDescent="0.3">
      <c r="A118" s="46" t="s">
        <v>21</v>
      </c>
      <c r="B118" s="44" t="s">
        <v>32</v>
      </c>
      <c r="F118" s="45"/>
      <c r="G118" s="17">
        <f>G85</f>
        <v>0</v>
      </c>
      <c r="H118" s="8"/>
      <c r="I118" s="2"/>
      <c r="J118" s="8"/>
    </row>
    <row r="119" spans="1:11" x14ac:dyDescent="0.3">
      <c r="A119" s="46" t="s">
        <v>24</v>
      </c>
      <c r="B119" s="44" t="s">
        <v>33</v>
      </c>
      <c r="F119" s="45"/>
      <c r="G119" s="17">
        <f>G103</f>
        <v>0</v>
      </c>
      <c r="H119" s="8"/>
      <c r="I119" s="2"/>
      <c r="J119" s="8"/>
    </row>
    <row r="120" spans="1:11" x14ac:dyDescent="0.3">
      <c r="A120" s="46" t="s">
        <v>27</v>
      </c>
      <c r="B120" s="44" t="s">
        <v>28</v>
      </c>
      <c r="F120" s="45"/>
      <c r="G120" s="17">
        <f>G111</f>
        <v>0</v>
      </c>
      <c r="H120" s="8"/>
      <c r="I120" s="2"/>
      <c r="J120" s="8"/>
    </row>
    <row r="121" spans="1:11" ht="14.5" thickBot="1" x14ac:dyDescent="0.35">
      <c r="A121" s="47" t="s">
        <v>31</v>
      </c>
      <c r="B121" s="48" t="s">
        <v>85</v>
      </c>
      <c r="C121" s="40"/>
      <c r="D121" s="41"/>
      <c r="E121" s="42"/>
      <c r="F121" s="49"/>
      <c r="G121" s="43">
        <f>G115</f>
        <v>0</v>
      </c>
      <c r="H121" s="8"/>
      <c r="I121" s="2"/>
      <c r="J121" s="8"/>
    </row>
    <row r="122" spans="1:11" s="50" customFormat="1" ht="15" x14ac:dyDescent="0.3">
      <c r="B122" s="89" t="s">
        <v>90</v>
      </c>
      <c r="C122" s="89"/>
      <c r="D122" s="89"/>
      <c r="E122" s="89"/>
      <c r="F122" s="110">
        <f>SUM(G118:G121)</f>
        <v>0</v>
      </c>
      <c r="G122" s="110"/>
    </row>
    <row r="124" spans="1:11" ht="17.5" x14ac:dyDescent="0.35">
      <c r="A124" s="93"/>
      <c r="B124" s="94" t="s">
        <v>91</v>
      </c>
      <c r="C124" s="95"/>
      <c r="D124" s="96"/>
      <c r="E124" s="97"/>
      <c r="F124" s="98"/>
      <c r="G124" s="98"/>
    </row>
    <row r="125" spans="1:11" ht="35" x14ac:dyDescent="0.35">
      <c r="A125" s="100" t="s">
        <v>67</v>
      </c>
      <c r="B125" s="99" t="s">
        <v>55</v>
      </c>
      <c r="C125" s="95"/>
      <c r="D125" s="96"/>
      <c r="E125" s="97"/>
      <c r="F125" s="98"/>
      <c r="G125" s="98">
        <f>G66</f>
        <v>0</v>
      </c>
    </row>
    <row r="126" spans="1:11" ht="35.5" thickBot="1" x14ac:dyDescent="0.4">
      <c r="A126" s="101" t="s">
        <v>71</v>
      </c>
      <c r="B126" s="102" t="s">
        <v>72</v>
      </c>
      <c r="C126" s="103"/>
      <c r="D126" s="104"/>
      <c r="E126" s="105"/>
      <c r="F126" s="106"/>
      <c r="G126" s="106">
        <f>F122</f>
        <v>0</v>
      </c>
    </row>
    <row r="127" spans="1:11" ht="17.5" x14ac:dyDescent="0.35">
      <c r="D127" s="111" t="s">
        <v>92</v>
      </c>
      <c r="E127" s="111"/>
      <c r="F127" s="111"/>
      <c r="G127" s="107">
        <f>SUM(G125:G126)</f>
        <v>0</v>
      </c>
    </row>
    <row r="128" spans="1:11" ht="17.5" x14ac:dyDescent="0.35">
      <c r="D128" s="112" t="s">
        <v>11</v>
      </c>
      <c r="E128" s="112"/>
      <c r="F128" s="112"/>
      <c r="G128" s="107">
        <f>G127*0.25</f>
        <v>0</v>
      </c>
    </row>
    <row r="129" spans="1:7" ht="17.5" x14ac:dyDescent="0.35">
      <c r="D129" s="112" t="s">
        <v>10</v>
      </c>
      <c r="E129" s="112"/>
      <c r="F129" s="112"/>
      <c r="G129" s="107">
        <f>G127+G128</f>
        <v>0</v>
      </c>
    </row>
    <row r="134" spans="1:7" x14ac:dyDescent="0.3">
      <c r="A134" s="109" t="s">
        <v>95</v>
      </c>
      <c r="B134" s="109"/>
      <c r="C134" s="109"/>
      <c r="D134" s="5"/>
      <c r="E134" s="14" t="s">
        <v>7</v>
      </c>
    </row>
    <row r="175" s="1" customFormat="1" x14ac:dyDescent="0.3"/>
  </sheetData>
  <sheetProtection algorithmName="SHA-512" hashValue="u4Gfw29BSUmccU2ECu/P9LoXKm3qUdTWRTKvRQhwsUtiyi2k4Rg0FebWfSf5E1AxUxzsU4BaiWndcoM2eUTi1Q==" saltValue="aKV6IFsM3em5NBjUSOFDiw==" spinCount="100000" sheet="1" objects="1" scenarios="1" formatColumns="0" formatRows="0"/>
  <mergeCells count="14">
    <mergeCell ref="B11:D11"/>
    <mergeCell ref="A1:B1"/>
    <mergeCell ref="B5:E5"/>
    <mergeCell ref="B6:E6"/>
    <mergeCell ref="A2:B2"/>
    <mergeCell ref="A3:B3"/>
    <mergeCell ref="A7:E7"/>
    <mergeCell ref="B8:E8"/>
    <mergeCell ref="B9:E9"/>
    <mergeCell ref="A134:C134"/>
    <mergeCell ref="F122:G122"/>
    <mergeCell ref="D127:F127"/>
    <mergeCell ref="D128:F128"/>
    <mergeCell ref="D129:F129"/>
  </mergeCells>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vt:lpstr>
      <vt:lpstr>TROŠKOVNIK!Print_Area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 Ured</dc:creator>
  <cp:lastModifiedBy>Neva Hero Ćiković</cp:lastModifiedBy>
  <cp:lastPrinted>2024-03-13T07:44:53Z</cp:lastPrinted>
  <dcterms:created xsi:type="dcterms:W3CDTF">2017-03-02T09:36:54Z</dcterms:created>
  <dcterms:modified xsi:type="dcterms:W3CDTF">2024-03-13T07:58:36Z</dcterms:modified>
</cp:coreProperties>
</file>